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Ausschreibung" sheetId="5" r:id="rId1"/>
    <sheet name="Teilnehmer" sheetId="6" r:id="rId2"/>
    <sheet name="Wettkampf-Dokumentation" sheetId="7" r:id="rId3"/>
    <sheet name="Einzelergebnisse" sheetId="8" r:id="rId4"/>
  </sheets>
  <calcPr calcId="145621"/>
</workbook>
</file>

<file path=xl/calcChain.xml><?xml version="1.0" encoding="utf-8"?>
<calcChain xmlns="http://schemas.openxmlformats.org/spreadsheetml/2006/main">
  <c r="AZ29" i="8" l="1"/>
  <c r="Y25" i="8"/>
  <c r="AZ25" i="8" s="1"/>
  <c r="AT17" i="8"/>
  <c r="AT22" i="8"/>
  <c r="AT20" i="8"/>
  <c r="AT24" i="8"/>
  <c r="AT23" i="8"/>
  <c r="AT19" i="8"/>
  <c r="AT16" i="8"/>
  <c r="AT28" i="8"/>
  <c r="AT18" i="8"/>
  <c r="AT26" i="8"/>
  <c r="AT14" i="8"/>
  <c r="AT21" i="8"/>
  <c r="AT25" i="8"/>
  <c r="AT15" i="8"/>
  <c r="Y16" i="8"/>
  <c r="Y19" i="8"/>
  <c r="Y23" i="8"/>
  <c r="AZ23" i="8" s="1"/>
  <c r="Y24" i="8"/>
  <c r="Y20" i="8"/>
  <c r="AV20" i="8" s="1"/>
  <c r="AX20" i="8" s="1"/>
  <c r="Y22" i="8"/>
  <c r="Y17" i="8"/>
  <c r="AZ17" i="8" s="1"/>
  <c r="Y21" i="8"/>
  <c r="Y14" i="8"/>
  <c r="Y26" i="8"/>
  <c r="AZ26" i="8" s="1"/>
  <c r="Y18" i="8"/>
  <c r="AZ18" i="8" s="1"/>
  <c r="Y29" i="8"/>
  <c r="Y15" i="8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15" i="7"/>
  <c r="P22" i="6"/>
  <c r="Q14" i="6"/>
  <c r="Q15" i="6"/>
  <c r="Q16" i="6"/>
  <c r="Q17" i="6"/>
  <c r="Q18" i="6"/>
  <c r="Q19" i="6"/>
  <c r="Q13" i="6"/>
  <c r="P19" i="6"/>
  <c r="P18" i="6"/>
  <c r="P17" i="6"/>
  <c r="P16" i="6"/>
  <c r="P15" i="6"/>
  <c r="P14" i="6"/>
  <c r="P13" i="6"/>
  <c r="AV19" i="8" l="1"/>
  <c r="AX19" i="8" s="1"/>
  <c r="AV22" i="8"/>
  <c r="AX22" i="8" s="1"/>
  <c r="AV29" i="8"/>
  <c r="AX29" i="8" s="1"/>
  <c r="AV24" i="8"/>
  <c r="AX24" i="8" s="1"/>
  <c r="AZ22" i="8"/>
  <c r="AZ24" i="8"/>
  <c r="AV15" i="8"/>
  <c r="AX15" i="8" s="1"/>
  <c r="AV14" i="8"/>
  <c r="AX14" i="8" s="1"/>
  <c r="AV16" i="8"/>
  <c r="AX16" i="8" s="1"/>
  <c r="AZ19" i="8"/>
  <c r="AV21" i="8"/>
  <c r="AX21" i="8" s="1"/>
  <c r="AZ20" i="8"/>
  <c r="AZ16" i="8"/>
  <c r="AZ15" i="8"/>
  <c r="AZ14" i="8"/>
  <c r="AZ21" i="8"/>
  <c r="AV25" i="8"/>
  <c r="AX25" i="8" s="1"/>
  <c r="AV18" i="8"/>
  <c r="AX18" i="8" s="1"/>
  <c r="AV17" i="8"/>
  <c r="AX17" i="8" s="1"/>
  <c r="AV23" i="8"/>
  <c r="AX23" i="8" s="1"/>
  <c r="AV26" i="8"/>
  <c r="AX26" i="8" s="1"/>
  <c r="H33" i="7"/>
  <c r="H35" i="7" s="1"/>
  <c r="I25" i="7"/>
  <c r="H23" i="7"/>
  <c r="I15" i="7"/>
  <c r="I23" i="7" s="1"/>
  <c r="I33" i="7" l="1"/>
  <c r="I35" i="7" s="1"/>
</calcChain>
</file>

<file path=xl/sharedStrings.xml><?xml version="1.0" encoding="utf-8"?>
<sst xmlns="http://schemas.openxmlformats.org/spreadsheetml/2006/main" count="184" uniqueCount="111">
  <si>
    <t>Eisele</t>
  </si>
  <si>
    <t>Sabine</t>
  </si>
  <si>
    <t>Zakel</t>
  </si>
  <si>
    <t>Sybille</t>
  </si>
  <si>
    <t>Kisel</t>
  </si>
  <si>
    <t>Emil</t>
  </si>
  <si>
    <t>Hinterholzer</t>
  </si>
  <si>
    <t>Franz</t>
  </si>
  <si>
    <t>MGF Steinbruch Kempten</t>
  </si>
  <si>
    <t>MGC Diessen</t>
  </si>
  <si>
    <t>Pohler</t>
  </si>
  <si>
    <t>Michael</t>
  </si>
  <si>
    <t>Beausencourt</t>
  </si>
  <si>
    <t>Erich</t>
  </si>
  <si>
    <t>Andreas</t>
  </si>
  <si>
    <t>Münster</t>
  </si>
  <si>
    <t>Christian</t>
  </si>
  <si>
    <t>Kempten</t>
  </si>
  <si>
    <t>Diessen</t>
  </si>
  <si>
    <t>Ergebnis</t>
  </si>
  <si>
    <t>Schläge</t>
  </si>
  <si>
    <t>Punkte</t>
  </si>
  <si>
    <t>Runde</t>
  </si>
  <si>
    <t>Schocher</t>
  </si>
  <si>
    <t>Rolf</t>
  </si>
  <si>
    <t>Faulhaber</t>
  </si>
  <si>
    <t>Christine</t>
  </si>
  <si>
    <t>Teilnehmer</t>
  </si>
  <si>
    <t>Minigolfanlage Dießen a. Ammersee in den Seeanlagen</t>
  </si>
  <si>
    <t>Austragungsort</t>
  </si>
  <si>
    <t>Zeitlicher Ablauf</t>
  </si>
  <si>
    <t>Vorbereiten der Anlage und des Turniers</t>
  </si>
  <si>
    <t>09:30 – 10:00</t>
  </si>
  <si>
    <t>Uhr</t>
  </si>
  <si>
    <t>Anreise Teilnehmer MGF Steinbruch Kempten</t>
  </si>
  <si>
    <t>09:30 – 11:00</t>
  </si>
  <si>
    <t>Training </t>
  </si>
  <si>
    <t>Begrüßung und Wettkampfstart</t>
  </si>
  <si>
    <t xml:space="preserve">Siegerehrung </t>
  </si>
  <si>
    <t xml:space="preserve">       ca.</t>
  </si>
  <si>
    <t>08:30 – 09:30</t>
  </si>
  <si>
    <t>11:15 - 14:00</t>
  </si>
  <si>
    <t>Wettkampf (Runden 1 und 2)</t>
  </si>
  <si>
    <t xml:space="preserve">  ab ca. </t>
  </si>
  <si>
    <t>gemütliches Beisammensein</t>
  </si>
  <si>
    <t>im Sportlerheim Diessen</t>
  </si>
  <si>
    <t>(alternat. Strandhotel Diessen)</t>
  </si>
  <si>
    <t>Bei schlechtem Wetter wird der Wettkampf abgesagt.</t>
  </si>
  <si>
    <t>2 Runden</t>
  </si>
  <si>
    <t>Die Spielpaarungen werden pro Runde gelost.</t>
  </si>
  <si>
    <t>Jeder Sieg bringt dem Gewinnerteam 2 Punkte.</t>
  </si>
  <si>
    <t>Bei Unentschieden erhält jedes Team 1 Punkt.</t>
  </si>
  <si>
    <t>Die siegreiche Mannschaft gewinnt den Wanderpokal,</t>
  </si>
  <si>
    <t>gesponsert von den MGF Kempten Steinbruch</t>
  </si>
  <si>
    <t>Spielmodus</t>
  </si>
  <si>
    <t>5 – 7  Spieler pro Team in 2er Spielgruppen (Spielpaarungen):</t>
  </si>
  <si>
    <t>jew. Spieler(in) Diessen – Spieler(in) Kempten</t>
  </si>
  <si>
    <t>Wettkampfleitung</t>
  </si>
  <si>
    <t>Sabine und Dominikus Eisele</t>
  </si>
  <si>
    <t>Michael Pohler</t>
  </si>
  <si>
    <t>Sonstiges</t>
  </si>
  <si>
    <t>Snacks und Getränke:</t>
  </si>
  <si>
    <t xml:space="preserve">10 Mass Radler / Helles / Weißbier </t>
  </si>
  <si>
    <t>Des Weiteren steht das Getränkeangebot der</t>
  </si>
  <si>
    <t>Anlage zur Verfügung.</t>
  </si>
  <si>
    <t>0173 – 9575039</t>
  </si>
  <si>
    <t>Kurzfristige Auskünfte bei Erich Beausencourt:</t>
  </si>
  <si>
    <t>25 Wurstsemmeln und Kaffee werden vorbereitet.</t>
  </si>
  <si>
    <t>Dominikus</t>
  </si>
  <si>
    <t>Manfred</t>
  </si>
  <si>
    <t>Schmid</t>
  </si>
  <si>
    <t>Tuchs</t>
  </si>
  <si>
    <t>Erika</t>
  </si>
  <si>
    <t>Völk</t>
  </si>
  <si>
    <t>Hans</t>
  </si>
  <si>
    <t>Spieler/innen für den
MGC Diessen</t>
  </si>
  <si>
    <t>Spieler/innen für den
für die MGF Steinbruch Kempten</t>
  </si>
  <si>
    <t>**</t>
  </si>
  <si>
    <t>Sebald</t>
  </si>
  <si>
    <r>
      <t xml:space="preserve">** </t>
    </r>
    <r>
      <rPr>
        <sz val="10"/>
        <color theme="1"/>
        <rFont val="Arial"/>
        <family val="2"/>
      </rPr>
      <t xml:space="preserve">  in Runde 2 ersetzt durch:</t>
    </r>
  </si>
  <si>
    <t>Wettkampfdokumentation</t>
  </si>
  <si>
    <t xml:space="preserve">Sepperl </t>
  </si>
  <si>
    <t>Pohler, Michael</t>
  </si>
  <si>
    <t>Eisele, Sabine</t>
  </si>
  <si>
    <t>Beausencourt, Erich</t>
  </si>
  <si>
    <t>Eisele, Dominikus</t>
  </si>
  <si>
    <t>Münster, Christian</t>
  </si>
  <si>
    <t>Kisel, Emil</t>
  </si>
  <si>
    <t>Schocher, Rolf</t>
  </si>
  <si>
    <t>Zakel, Sybille</t>
  </si>
  <si>
    <t>Faulhaber, Christine</t>
  </si>
  <si>
    <t>Schmid, Manfred</t>
  </si>
  <si>
    <t>Tuchs, Erika</t>
  </si>
  <si>
    <t>Sepperl , Michael</t>
  </si>
  <si>
    <t>Sebald, Andreas</t>
  </si>
  <si>
    <t>Spieler-gruppe</t>
  </si>
  <si>
    <t>Spieler/-in</t>
  </si>
  <si>
    <t xml:space="preserve">Gesamtergebnis: </t>
  </si>
  <si>
    <t>Hinterholzer, Franz</t>
  </si>
  <si>
    <t>Völk, Hans</t>
  </si>
  <si>
    <t xml:space="preserve">Zwischenergebnis Runde 1: </t>
  </si>
  <si>
    <t xml:space="preserve">Zwischenergebnis Runde 2: </t>
  </si>
  <si>
    <t>Einzelergebnisse</t>
  </si>
  <si>
    <t>Runde1</t>
  </si>
  <si>
    <r>
      <rPr>
        <sz val="14"/>
        <color theme="1"/>
        <rFont val="Arial"/>
        <family val="2"/>
      </rPr>
      <t>Beide Spielrunden konnten bei bestem Wetter nach Plan absolviert werden.
Der Spieler Michael Sepperl wurde in Runde 2 von Andreas Sebald ersetzt.</t>
    </r>
    <r>
      <rPr>
        <b/>
        <sz val="14"/>
        <color theme="1"/>
        <rFont val="Arial"/>
        <family val="2"/>
      </rPr>
      <t xml:space="preserve">
Der Wettkampf endet unentschieden.
</t>
    </r>
    <r>
      <rPr>
        <sz val="14"/>
        <color theme="1"/>
        <rFont val="Arial"/>
        <family val="2"/>
      </rPr>
      <t>Es wurde vereinbart, dass der Wanderpokal In diesem Falle jeweils bei der Gastmannschaft bis zum nächsten Wettkampf aufbewahrt wird.</t>
    </r>
  </si>
  <si>
    <t>Mannschaft</t>
  </si>
  <si>
    <t>Spieler/in</t>
  </si>
  <si>
    <t>Asse</t>
  </si>
  <si>
    <t>Ʃ</t>
  </si>
  <si>
    <t>Ges.</t>
  </si>
  <si>
    <t>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</si>
</sst>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20" fontId="5" fillId="0" borderId="0" xfId="0" applyNumberFormat="1" applyFont="1" applyAlignment="1">
      <alignment horizontal="left" vertical="center"/>
    </xf>
    <xf numFmtId="20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0" fillId="0" borderId="0" xfId="0" applyFont="1" applyAlignment="1"/>
    <xf numFmtId="0" fontId="6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5" fillId="0" borderId="0" xfId="0" applyFont="1" applyAlignment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</cellXfs>
  <cellStyles count="1">
    <cellStyle name="Standard" xfId="0" builtinId="0"/>
  </cellStyles>
  <dxfs count="62"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008000"/>
      </font>
    </dxf>
    <dxf>
      <font>
        <color rgb="FF0000FF"/>
      </font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008000"/>
      </font>
    </dxf>
    <dxf>
      <font>
        <color rgb="FF0000FF"/>
      </font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</dxfs>
  <tableStyles count="0" defaultTableStyle="TableStyleMedium2" defaultPivotStyle="PivotStyleLight16"/>
  <colors>
    <mruColors>
      <color rgb="FFFFFF99"/>
      <color rgb="FF00800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84667</xdr:rowOff>
    </xdr:from>
    <xdr:to>
      <xdr:col>2</xdr:col>
      <xdr:colOff>331258</xdr:colOff>
      <xdr:row>5</xdr:row>
      <xdr:rowOff>69427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84667"/>
          <a:ext cx="638175" cy="715010"/>
        </a:xfrm>
        <a:prstGeom prst="rect">
          <a:avLst/>
        </a:prstGeom>
      </xdr:spPr>
    </xdr:pic>
    <xdr:clientData/>
  </xdr:twoCellAnchor>
  <xdr:twoCellAnchor>
    <xdr:from>
      <xdr:col>3</xdr:col>
      <xdr:colOff>10582</xdr:colOff>
      <xdr:row>0</xdr:row>
      <xdr:rowOff>63501</xdr:rowOff>
    </xdr:from>
    <xdr:to>
      <xdr:col>10</xdr:col>
      <xdr:colOff>497417</xdr:colOff>
      <xdr:row>6</xdr:row>
      <xdr:rowOff>52917</xdr:rowOff>
    </xdr:to>
    <xdr:sp macro="" textlink="">
      <xdr:nvSpPr>
        <xdr:cNvPr id="3" name="Textfeld 2"/>
        <xdr:cNvSpPr txBox="1"/>
      </xdr:nvSpPr>
      <xdr:spPr>
        <a:xfrm>
          <a:off x="1153582" y="63501"/>
          <a:ext cx="4116918" cy="878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137581</xdr:colOff>
      <xdr:row>0</xdr:row>
      <xdr:rowOff>95249</xdr:rowOff>
    </xdr:from>
    <xdr:to>
      <xdr:col>12</xdr:col>
      <xdr:colOff>275167</xdr:colOff>
      <xdr:row>5</xdr:row>
      <xdr:rowOff>84666</xdr:rowOff>
    </xdr:to>
    <xdr:sp macro="" textlink="">
      <xdr:nvSpPr>
        <xdr:cNvPr id="4" name="Textfeld 1"/>
        <xdr:cNvSpPr txBox="1"/>
      </xdr:nvSpPr>
      <xdr:spPr>
        <a:xfrm>
          <a:off x="5429248" y="95249"/>
          <a:ext cx="656169" cy="71966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84667</xdr:rowOff>
    </xdr:from>
    <xdr:to>
      <xdr:col>2</xdr:col>
      <xdr:colOff>331258</xdr:colOff>
      <xdr:row>5</xdr:row>
      <xdr:rowOff>69427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42" y="84667"/>
          <a:ext cx="633941" cy="727710"/>
        </a:xfrm>
        <a:prstGeom prst="rect">
          <a:avLst/>
        </a:prstGeom>
      </xdr:spPr>
    </xdr:pic>
    <xdr:clientData/>
  </xdr:twoCellAnchor>
  <xdr:twoCellAnchor>
    <xdr:from>
      <xdr:col>3</xdr:col>
      <xdr:colOff>10582</xdr:colOff>
      <xdr:row>0</xdr:row>
      <xdr:rowOff>63501</xdr:rowOff>
    </xdr:from>
    <xdr:to>
      <xdr:col>10</xdr:col>
      <xdr:colOff>497417</xdr:colOff>
      <xdr:row>6</xdr:row>
      <xdr:rowOff>52917</xdr:rowOff>
    </xdr:to>
    <xdr:sp macro="" textlink="">
      <xdr:nvSpPr>
        <xdr:cNvPr id="3" name="Textfeld 2"/>
        <xdr:cNvSpPr txBox="1"/>
      </xdr:nvSpPr>
      <xdr:spPr>
        <a:xfrm>
          <a:off x="1144057" y="63501"/>
          <a:ext cx="4087285" cy="894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137581</xdr:colOff>
      <xdr:row>0</xdr:row>
      <xdr:rowOff>95249</xdr:rowOff>
    </xdr:from>
    <xdr:to>
      <xdr:col>12</xdr:col>
      <xdr:colOff>275167</xdr:colOff>
      <xdr:row>5</xdr:row>
      <xdr:rowOff>84666</xdr:rowOff>
    </xdr:to>
    <xdr:sp macro="" textlink="">
      <xdr:nvSpPr>
        <xdr:cNvPr id="4" name="Textfeld 1"/>
        <xdr:cNvSpPr txBox="1"/>
      </xdr:nvSpPr>
      <xdr:spPr>
        <a:xfrm>
          <a:off x="5385856" y="95249"/>
          <a:ext cx="651936" cy="73236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84667</xdr:rowOff>
    </xdr:from>
    <xdr:to>
      <xdr:col>2</xdr:col>
      <xdr:colOff>299509</xdr:colOff>
      <xdr:row>5</xdr:row>
      <xdr:rowOff>69427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42" y="84667"/>
          <a:ext cx="633941" cy="727710"/>
        </a:xfrm>
        <a:prstGeom prst="rect">
          <a:avLst/>
        </a:prstGeom>
      </xdr:spPr>
    </xdr:pic>
    <xdr:clientData/>
  </xdr:twoCellAnchor>
  <xdr:twoCellAnchor>
    <xdr:from>
      <xdr:col>2</xdr:col>
      <xdr:colOff>433917</xdr:colOff>
      <xdr:row>0</xdr:row>
      <xdr:rowOff>74084</xdr:rowOff>
    </xdr:from>
    <xdr:to>
      <xdr:col>7</xdr:col>
      <xdr:colOff>285751</xdr:colOff>
      <xdr:row>6</xdr:row>
      <xdr:rowOff>63500</xdr:rowOff>
    </xdr:to>
    <xdr:sp macro="" textlink="">
      <xdr:nvSpPr>
        <xdr:cNvPr id="3" name="Textfeld 2"/>
        <xdr:cNvSpPr txBox="1"/>
      </xdr:nvSpPr>
      <xdr:spPr>
        <a:xfrm>
          <a:off x="1121834" y="74084"/>
          <a:ext cx="4222750" cy="878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497414</xdr:colOff>
      <xdr:row>1</xdr:row>
      <xdr:rowOff>10582</xdr:rowOff>
    </xdr:from>
    <xdr:to>
      <xdr:col>8</xdr:col>
      <xdr:colOff>529166</xdr:colOff>
      <xdr:row>5</xdr:row>
      <xdr:rowOff>95249</xdr:rowOff>
    </xdr:to>
    <xdr:sp macro="" textlink="">
      <xdr:nvSpPr>
        <xdr:cNvPr id="4" name="Textfeld 1"/>
        <xdr:cNvSpPr txBox="1"/>
      </xdr:nvSpPr>
      <xdr:spPr>
        <a:xfrm>
          <a:off x="5556247" y="105832"/>
          <a:ext cx="656169" cy="71966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  <xdr:twoCellAnchor editAs="oneCell">
    <xdr:from>
      <xdr:col>10</xdr:col>
      <xdr:colOff>412750</xdr:colOff>
      <xdr:row>20</xdr:row>
      <xdr:rowOff>298440</xdr:rowOff>
    </xdr:from>
    <xdr:to>
      <xdr:col>13</xdr:col>
      <xdr:colOff>285751</xdr:colOff>
      <xdr:row>24</xdr:row>
      <xdr:rowOff>35567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9167" y="4679940"/>
          <a:ext cx="3153834" cy="50971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116418</xdr:colOff>
      <xdr:row>1</xdr:row>
      <xdr:rowOff>13230</xdr:rowOff>
    </xdr:from>
    <xdr:to>
      <xdr:col>1</xdr:col>
      <xdr:colOff>751947</xdr:colOff>
      <xdr:row>5</xdr:row>
      <xdr:rowOff>93240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637" y="108480"/>
          <a:ext cx="635529" cy="746760"/>
        </a:xfrm>
        <a:prstGeom prst="rect">
          <a:avLst/>
        </a:prstGeom>
      </xdr:spPr>
    </xdr:pic>
    <xdr:clientData/>
  </xdr:twoCellAnchor>
  <xdr:twoCellAnchor>
    <xdr:from>
      <xdr:col>1</xdr:col>
      <xdr:colOff>898260</xdr:colOff>
      <xdr:row>0</xdr:row>
      <xdr:rowOff>62177</xdr:rowOff>
    </xdr:from>
    <xdr:to>
      <xdr:col>15</xdr:col>
      <xdr:colOff>107157</xdr:colOff>
      <xdr:row>6</xdr:row>
      <xdr:rowOff>51593</xdr:rowOff>
    </xdr:to>
    <xdr:sp macro="" textlink="">
      <xdr:nvSpPr>
        <xdr:cNvPr id="3" name="Textfeld 2"/>
        <xdr:cNvSpPr txBox="1"/>
      </xdr:nvSpPr>
      <xdr:spPr>
        <a:xfrm>
          <a:off x="7601479" y="62177"/>
          <a:ext cx="4328584" cy="918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21164</xdr:colOff>
      <xdr:row>1</xdr:row>
      <xdr:rowOff>22488</xdr:rowOff>
    </xdr:from>
    <xdr:to>
      <xdr:col>19</xdr:col>
      <xdr:colOff>136260</xdr:colOff>
      <xdr:row>5</xdr:row>
      <xdr:rowOff>107155</xdr:rowOff>
    </xdr:to>
    <xdr:sp macro="" textlink="">
      <xdr:nvSpPr>
        <xdr:cNvPr id="4" name="Textfeld 1"/>
        <xdr:cNvSpPr txBox="1"/>
      </xdr:nvSpPr>
      <xdr:spPr>
        <a:xfrm>
          <a:off x="12022664" y="117738"/>
          <a:ext cx="650877" cy="75141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52"/>
  <sheetViews>
    <sheetView showGridLines="0" tabSelected="1" topLeftCell="A3" zoomScale="50" zoomScaleNormal="50" workbookViewId="0">
      <selection activeCell="S54" sqref="S54"/>
    </sheetView>
  </sheetViews>
  <sheetFormatPr baseColWidth="10" defaultRowHeight="14.25" x14ac:dyDescent="0.25"/>
  <cols>
    <col min="1" max="1" width="1.5703125" style="13" customWidth="1"/>
    <col min="2" max="13" width="7.7109375" style="13" customWidth="1"/>
    <col min="14" max="14" width="1.140625" style="13" customWidth="1"/>
    <col min="15" max="15" width="19" style="13" customWidth="1"/>
    <col min="16" max="16" width="13" style="13" customWidth="1"/>
    <col min="17" max="16384" width="11.42578125" style="13"/>
  </cols>
  <sheetData>
    <row r="1" spans="2:13" ht="7.5" customHeight="1" x14ac:dyDescent="0.25"/>
    <row r="2" spans="2:13" ht="12.75" customHeight="1" x14ac:dyDescent="0.25"/>
    <row r="3" spans="2:13" ht="12.75" customHeight="1" x14ac:dyDescent="0.25"/>
    <row r="4" spans="2:13" ht="12.75" customHeight="1" x14ac:dyDescent="0.25"/>
    <row r="5" spans="2:13" ht="12.75" customHeight="1" x14ac:dyDescent="0.25"/>
    <row r="6" spans="2:13" ht="12.75" customHeight="1" x14ac:dyDescent="0.25"/>
    <row r="7" spans="2:13" ht="12.75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9" spans="2:13" ht="15" x14ac:dyDescent="0.25">
      <c r="B9" s="12" t="s">
        <v>29</v>
      </c>
      <c r="C9" s="12"/>
      <c r="D9" s="15"/>
      <c r="E9" s="13" t="s">
        <v>28</v>
      </c>
      <c r="F9" s="12"/>
      <c r="G9" s="12"/>
    </row>
    <row r="10" spans="2:13" ht="15" x14ac:dyDescent="0.25">
      <c r="B10" s="22"/>
      <c r="C10" s="22"/>
      <c r="D10" s="23"/>
      <c r="E10" s="20"/>
      <c r="F10" s="22"/>
      <c r="G10" s="22"/>
      <c r="H10" s="20"/>
      <c r="I10" s="20"/>
      <c r="J10" s="20"/>
      <c r="K10" s="20"/>
      <c r="L10" s="20"/>
      <c r="M10" s="20"/>
    </row>
    <row r="12" spans="2:13" ht="15" x14ac:dyDescent="0.25">
      <c r="B12" s="14" t="s">
        <v>30</v>
      </c>
      <c r="E12" s="10" t="s">
        <v>40</v>
      </c>
      <c r="F12" s="21"/>
      <c r="G12" s="13" t="s">
        <v>33</v>
      </c>
      <c r="H12" s="10" t="s">
        <v>31</v>
      </c>
      <c r="I12" s="21"/>
    </row>
    <row r="13" spans="2:13" ht="15" x14ac:dyDescent="0.25">
      <c r="B13" s="15"/>
      <c r="C13" s="21"/>
      <c r="D13" s="21"/>
      <c r="E13" s="21"/>
      <c r="F13" s="21"/>
      <c r="G13" s="21"/>
    </row>
    <row r="14" spans="2:13" x14ac:dyDescent="0.2">
      <c r="D14" s="15" t="s">
        <v>39</v>
      </c>
      <c r="E14" s="15" t="s">
        <v>32</v>
      </c>
      <c r="G14" s="13" t="s">
        <v>33</v>
      </c>
      <c r="H14" s="11" t="s">
        <v>34</v>
      </c>
    </row>
    <row r="15" spans="2:13" ht="15" x14ac:dyDescent="0.25">
      <c r="B15" s="15"/>
      <c r="C15" s="21"/>
      <c r="D15" s="21"/>
      <c r="E15" s="21"/>
      <c r="F15" s="21"/>
      <c r="G15" s="21"/>
    </row>
    <row r="16" spans="2:13" x14ac:dyDescent="0.25">
      <c r="E16" s="15" t="s">
        <v>35</v>
      </c>
      <c r="F16" s="15"/>
      <c r="G16" s="13" t="s">
        <v>33</v>
      </c>
      <c r="H16" s="15" t="s">
        <v>36</v>
      </c>
    </row>
    <row r="17" spans="2:13" ht="15" x14ac:dyDescent="0.25">
      <c r="B17" s="15"/>
      <c r="C17" s="21"/>
      <c r="D17" s="21"/>
      <c r="E17" s="21"/>
      <c r="F17" s="21"/>
      <c r="G17" s="21"/>
    </row>
    <row r="18" spans="2:13" ht="15" x14ac:dyDescent="0.25">
      <c r="C18" s="21"/>
      <c r="D18" s="15"/>
      <c r="E18" s="17">
        <v>0.46875</v>
      </c>
      <c r="G18" s="13" t="s">
        <v>33</v>
      </c>
      <c r="H18" s="15" t="s">
        <v>37</v>
      </c>
    </row>
    <row r="19" spans="2:13" ht="15" x14ac:dyDescent="0.25">
      <c r="B19" s="15"/>
      <c r="C19" s="21"/>
      <c r="D19" s="21"/>
      <c r="E19" s="21"/>
      <c r="F19" s="21"/>
      <c r="G19" s="21"/>
    </row>
    <row r="20" spans="2:13" ht="15" x14ac:dyDescent="0.25">
      <c r="B20" s="15"/>
      <c r="C20" s="15"/>
      <c r="D20" s="21"/>
      <c r="E20" s="15" t="s">
        <v>41</v>
      </c>
      <c r="F20" s="21"/>
      <c r="G20" s="21" t="s">
        <v>33</v>
      </c>
      <c r="H20" s="13" t="s">
        <v>42</v>
      </c>
    </row>
    <row r="21" spans="2:13" ht="15" x14ac:dyDescent="0.25">
      <c r="B21" s="15"/>
      <c r="C21" s="21"/>
      <c r="D21" s="21"/>
      <c r="E21" s="21"/>
      <c r="F21" s="21"/>
      <c r="G21" s="21"/>
    </row>
    <row r="22" spans="2:13" ht="15" x14ac:dyDescent="0.25">
      <c r="B22" s="15"/>
      <c r="C22" s="17"/>
      <c r="D22" s="15" t="s">
        <v>39</v>
      </c>
      <c r="E22" s="17">
        <v>0.58333333333333337</v>
      </c>
      <c r="F22" s="21"/>
      <c r="G22" s="13" t="s">
        <v>33</v>
      </c>
      <c r="H22" s="15" t="s">
        <v>38</v>
      </c>
    </row>
    <row r="24" spans="2:13" x14ac:dyDescent="0.25">
      <c r="D24" s="13" t="s">
        <v>43</v>
      </c>
      <c r="E24" s="18">
        <v>0.60416666666666663</v>
      </c>
      <c r="G24" s="13" t="s">
        <v>33</v>
      </c>
      <c r="H24" s="13" t="s">
        <v>44</v>
      </c>
    </row>
    <row r="25" spans="2:13" x14ac:dyDescent="0.25">
      <c r="H25" s="13" t="s">
        <v>45</v>
      </c>
    </row>
    <row r="26" spans="2:13" x14ac:dyDescent="0.25">
      <c r="H26" s="13" t="s">
        <v>46</v>
      </c>
    </row>
    <row r="28" spans="2:13" x14ac:dyDescent="0.25">
      <c r="C28" s="13" t="s">
        <v>47</v>
      </c>
    </row>
    <row r="29" spans="2:13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1" spans="2:13" ht="15" x14ac:dyDescent="0.25">
      <c r="B31" s="12" t="s">
        <v>54</v>
      </c>
      <c r="E31" s="10" t="s">
        <v>48</v>
      </c>
    </row>
    <row r="32" spans="2:13" x14ac:dyDescent="0.25">
      <c r="E32" s="15" t="s">
        <v>55</v>
      </c>
    </row>
    <row r="33" spans="2:13" x14ac:dyDescent="0.25">
      <c r="E33" s="15" t="s">
        <v>56</v>
      </c>
    </row>
    <row r="34" spans="2:13" x14ac:dyDescent="0.25">
      <c r="E34" s="15" t="s">
        <v>49</v>
      </c>
    </row>
    <row r="35" spans="2:13" x14ac:dyDescent="0.25">
      <c r="E35" s="15" t="s">
        <v>50</v>
      </c>
    </row>
    <row r="36" spans="2:13" x14ac:dyDescent="0.25">
      <c r="E36" s="15" t="s">
        <v>51</v>
      </c>
    </row>
    <row r="37" spans="2:13" x14ac:dyDescent="0.2">
      <c r="E37" s="25" t="s">
        <v>52</v>
      </c>
    </row>
    <row r="38" spans="2:13" x14ac:dyDescent="0.2">
      <c r="E38" s="25" t="s">
        <v>53</v>
      </c>
    </row>
    <row r="39" spans="2:13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1" spans="2:13" ht="15" x14ac:dyDescent="0.2">
      <c r="B41" s="12" t="s">
        <v>57</v>
      </c>
      <c r="E41" s="10" t="s">
        <v>58</v>
      </c>
      <c r="G41" s="11"/>
      <c r="I41" s="10" t="s">
        <v>8</v>
      </c>
    </row>
    <row r="42" spans="2:13" x14ac:dyDescent="0.2">
      <c r="E42" s="11" t="s">
        <v>59</v>
      </c>
      <c r="G42" s="11"/>
      <c r="I42" s="11" t="s">
        <v>9</v>
      </c>
    </row>
    <row r="43" spans="2:13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5" spans="2:13" ht="15" x14ac:dyDescent="0.2">
      <c r="B45" s="12" t="s">
        <v>60</v>
      </c>
      <c r="E45" s="11" t="s">
        <v>61</v>
      </c>
      <c r="H45" s="10" t="s">
        <v>62</v>
      </c>
    </row>
    <row r="46" spans="2:13" x14ac:dyDescent="0.25">
      <c r="H46" s="15" t="s">
        <v>67</v>
      </c>
    </row>
    <row r="47" spans="2:13" x14ac:dyDescent="0.25">
      <c r="H47" s="15"/>
    </row>
    <row r="48" spans="2:13" x14ac:dyDescent="0.25">
      <c r="H48" s="15" t="s">
        <v>63</v>
      </c>
    </row>
    <row r="49" spans="5:11" x14ac:dyDescent="0.25">
      <c r="H49" s="15" t="s">
        <v>64</v>
      </c>
    </row>
    <row r="50" spans="5:11" ht="15" x14ac:dyDescent="0.25">
      <c r="H50" s="16"/>
    </row>
    <row r="51" spans="5:11" ht="15" x14ac:dyDescent="0.25">
      <c r="H51" s="16"/>
    </row>
    <row r="52" spans="5:11" ht="15" x14ac:dyDescent="0.25">
      <c r="E52" s="11" t="s">
        <v>66</v>
      </c>
      <c r="H52" s="16"/>
      <c r="K52" s="11" t="s">
        <v>65</v>
      </c>
    </row>
  </sheetData>
  <pageMargins left="0.36" right="0.25" top="0.39" bottom="0.41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Q22"/>
  <sheetViews>
    <sheetView showGridLines="0" zoomScale="80" zoomScaleNormal="80" workbookViewId="0">
      <selection activeCell="I27" sqref="I27"/>
    </sheetView>
  </sheetViews>
  <sheetFormatPr baseColWidth="10" defaultRowHeight="14.25" x14ac:dyDescent="0.25"/>
  <cols>
    <col min="1" max="1" width="1.5703125" style="13" customWidth="1"/>
    <col min="2" max="13" width="7.7109375" style="13" customWidth="1"/>
    <col min="14" max="14" width="1.5703125" style="13" customWidth="1"/>
    <col min="15" max="15" width="5.28515625" style="13" customWidth="1"/>
    <col min="16" max="16" width="23.7109375" style="13" customWidth="1"/>
    <col min="17" max="17" width="26.5703125" style="13" customWidth="1"/>
    <col min="18" max="16384" width="11.42578125" style="13"/>
  </cols>
  <sheetData>
    <row r="1" spans="2:17" ht="7.5" customHeight="1" x14ac:dyDescent="0.25"/>
    <row r="2" spans="2:17" ht="12.75" customHeight="1" x14ac:dyDescent="0.25"/>
    <row r="3" spans="2:17" ht="12.75" customHeight="1" x14ac:dyDescent="0.25"/>
    <row r="4" spans="2:17" ht="12.75" customHeight="1" x14ac:dyDescent="0.25"/>
    <row r="5" spans="2:17" ht="12.75" customHeight="1" x14ac:dyDescent="0.25"/>
    <row r="6" spans="2:17" ht="12.75" customHeight="1" x14ac:dyDescent="0.25"/>
    <row r="7" spans="2:17" ht="12.75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9" spans="2:17" ht="15" customHeight="1" x14ac:dyDescent="0.25">
      <c r="B9" s="1" t="s">
        <v>27</v>
      </c>
      <c r="C9" s="3"/>
      <c r="D9" s="2"/>
      <c r="E9" s="2"/>
      <c r="F9" s="2"/>
      <c r="G9" s="2"/>
      <c r="H9" s="2"/>
      <c r="I9" s="2"/>
      <c r="J9" s="2"/>
    </row>
    <row r="10" spans="2:17" ht="15" x14ac:dyDescent="0.25">
      <c r="B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</row>
    <row r="11" spans="2:17" ht="30" customHeight="1" x14ac:dyDescent="0.25">
      <c r="B11" s="39" t="s">
        <v>75</v>
      </c>
      <c r="C11" s="40"/>
      <c r="D11" s="40"/>
      <c r="E11" s="41"/>
      <c r="F11" s="2"/>
      <c r="H11" s="39" t="s">
        <v>76</v>
      </c>
      <c r="I11" s="40"/>
      <c r="J11" s="40"/>
      <c r="K11" s="41"/>
    </row>
    <row r="12" spans="2:17" ht="9.75" customHeight="1" x14ac:dyDescent="0.25">
      <c r="F12" s="2"/>
    </row>
    <row r="13" spans="2:17" ht="19.5" customHeight="1" x14ac:dyDescent="0.25">
      <c r="B13" s="32" t="s">
        <v>10</v>
      </c>
      <c r="C13" s="33"/>
      <c r="D13" s="33" t="s">
        <v>11</v>
      </c>
      <c r="E13" s="34"/>
      <c r="F13" s="2"/>
      <c r="H13" s="35" t="s">
        <v>0</v>
      </c>
      <c r="I13" s="36"/>
      <c r="J13" s="36" t="s">
        <v>1</v>
      </c>
      <c r="K13" s="37"/>
      <c r="P13" s="43" t="str">
        <f>CONCATENATE(B13,", ",D13)</f>
        <v>Pohler, Michael</v>
      </c>
      <c r="Q13" s="43" t="str">
        <f>CONCATENATE(H13,", ",J13)</f>
        <v>Eisele, Sabine</v>
      </c>
    </row>
    <row r="14" spans="2:17" ht="19.5" customHeight="1" x14ac:dyDescent="0.25">
      <c r="B14" s="32" t="s">
        <v>12</v>
      </c>
      <c r="C14" s="33"/>
      <c r="D14" s="33" t="s">
        <v>13</v>
      </c>
      <c r="E14" s="34"/>
      <c r="F14" s="2"/>
      <c r="H14" s="35" t="s">
        <v>0</v>
      </c>
      <c r="I14" s="36"/>
      <c r="J14" s="36" t="s">
        <v>68</v>
      </c>
      <c r="K14" s="37"/>
      <c r="P14" s="43" t="str">
        <f>CONCATENATE(B14,", ",D14)</f>
        <v>Beausencourt, Erich</v>
      </c>
      <c r="Q14" s="43" t="str">
        <f>CONCATENATE(H14,", ",J14)</f>
        <v>Eisele, Dominikus</v>
      </c>
    </row>
    <row r="15" spans="2:17" ht="19.5" customHeight="1" x14ac:dyDescent="0.25">
      <c r="B15" s="32" t="s">
        <v>15</v>
      </c>
      <c r="C15" s="33"/>
      <c r="D15" s="33" t="s">
        <v>16</v>
      </c>
      <c r="E15" s="34"/>
      <c r="F15" s="2"/>
      <c r="H15" s="35" t="s">
        <v>4</v>
      </c>
      <c r="I15" s="36"/>
      <c r="J15" s="36" t="s">
        <v>5</v>
      </c>
      <c r="K15" s="37"/>
      <c r="P15" s="43" t="str">
        <f>CONCATENATE(B15,", ",D15)</f>
        <v>Münster, Christian</v>
      </c>
      <c r="Q15" s="43" t="str">
        <f>CONCATENATE(H15,", ",J15)</f>
        <v>Kisel, Emil</v>
      </c>
    </row>
    <row r="16" spans="2:17" ht="19.5" customHeight="1" x14ac:dyDescent="0.25">
      <c r="B16" s="29" t="s">
        <v>23</v>
      </c>
      <c r="C16" s="30"/>
      <c r="D16" s="31" t="s">
        <v>24</v>
      </c>
      <c r="E16" s="38"/>
      <c r="F16" s="2"/>
      <c r="H16" s="35" t="s">
        <v>2</v>
      </c>
      <c r="I16" s="36"/>
      <c r="J16" s="36" t="s">
        <v>3</v>
      </c>
      <c r="K16" s="37"/>
      <c r="P16" s="43" t="str">
        <f>CONCATENATE(B16,", ",D16)</f>
        <v>Schocher, Rolf</v>
      </c>
      <c r="Q16" s="43" t="str">
        <f>CONCATENATE(H16,", ",J16)</f>
        <v>Zakel, Sybille</v>
      </c>
    </row>
    <row r="17" spans="2:17" ht="19.5" customHeight="1" x14ac:dyDescent="0.25">
      <c r="B17" s="29" t="s">
        <v>25</v>
      </c>
      <c r="C17" s="30"/>
      <c r="D17" s="31" t="s">
        <v>26</v>
      </c>
      <c r="E17" s="38"/>
      <c r="F17" s="2"/>
      <c r="H17" s="35" t="s">
        <v>70</v>
      </c>
      <c r="I17" s="36"/>
      <c r="J17" s="36" t="s">
        <v>69</v>
      </c>
      <c r="K17" s="37"/>
      <c r="P17" s="43" t="str">
        <f>CONCATENATE(B17,", ",D17)</f>
        <v>Faulhaber, Christine</v>
      </c>
      <c r="Q17" s="43" t="str">
        <f>CONCATENATE(H17,", ",J17)</f>
        <v>Schmid, Manfred</v>
      </c>
    </row>
    <row r="18" spans="2:17" ht="19.5" customHeight="1" x14ac:dyDescent="0.25">
      <c r="B18" s="32" t="s">
        <v>71</v>
      </c>
      <c r="C18" s="33"/>
      <c r="D18" s="33" t="s">
        <v>72</v>
      </c>
      <c r="E18" s="38"/>
      <c r="F18" s="2"/>
      <c r="H18" s="35" t="s">
        <v>6</v>
      </c>
      <c r="I18" s="36"/>
      <c r="J18" s="36" t="s">
        <v>7</v>
      </c>
      <c r="K18" s="37"/>
      <c r="P18" s="43" t="str">
        <f>CONCATENATE(B18,", ",D18)</f>
        <v>Tuchs, Erika</v>
      </c>
      <c r="Q18" s="43" t="str">
        <f>CONCATENATE(H18,", ",J18)</f>
        <v>Hinterholzer, Franz</v>
      </c>
    </row>
    <row r="19" spans="2:17" ht="19.5" customHeight="1" x14ac:dyDescent="0.25">
      <c r="B19" s="32" t="s">
        <v>81</v>
      </c>
      <c r="C19" s="44" t="s">
        <v>77</v>
      </c>
      <c r="D19" s="33" t="s">
        <v>11</v>
      </c>
      <c r="E19" s="38"/>
      <c r="F19" s="2"/>
      <c r="H19" s="35" t="s">
        <v>73</v>
      </c>
      <c r="I19" s="36"/>
      <c r="J19" s="36" t="s">
        <v>74</v>
      </c>
      <c r="K19" s="37"/>
      <c r="P19" s="43" t="str">
        <f>CONCATENATE(B19,", ",D19)</f>
        <v>Sepperl , Michael</v>
      </c>
      <c r="Q19" s="43" t="str">
        <f>CONCATENATE(H19,", ",J19)</f>
        <v>Völk, Hans</v>
      </c>
    </row>
    <row r="20" spans="2:17" ht="15" x14ac:dyDescent="0.25">
      <c r="F20" s="2"/>
    </row>
    <row r="21" spans="2:17" ht="15" x14ac:dyDescent="0.25">
      <c r="B21" s="42" t="s">
        <v>79</v>
      </c>
      <c r="C21" s="42"/>
      <c r="D21" s="42"/>
      <c r="E21" s="42"/>
      <c r="F21" s="2"/>
    </row>
    <row r="22" spans="2:17" x14ac:dyDescent="0.25">
      <c r="B22" s="32" t="s">
        <v>78</v>
      </c>
      <c r="C22" s="33"/>
      <c r="D22" s="33" t="s">
        <v>14</v>
      </c>
      <c r="E22" s="38"/>
      <c r="P22" s="43" t="str">
        <f>CONCATENATE(B22,", ",D22)</f>
        <v>Sebald, Andreas</v>
      </c>
    </row>
  </sheetData>
  <mergeCells count="2">
    <mergeCell ref="B11:E11"/>
    <mergeCell ref="H11:K11"/>
  </mergeCells>
  <pageMargins left="0.36" right="0.25" top="0.39" bottom="0.4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38"/>
  <sheetViews>
    <sheetView showGridLines="0" zoomScale="70" zoomScaleNormal="70" workbookViewId="0">
      <selection activeCell="K8" sqref="K8"/>
    </sheetView>
  </sheetViews>
  <sheetFormatPr baseColWidth="10" defaultRowHeight="14.25" x14ac:dyDescent="0.25"/>
  <cols>
    <col min="1" max="1" width="1" style="13" customWidth="1"/>
    <col min="2" max="2" width="8.28515625" style="13" customWidth="1"/>
    <col min="3" max="3" width="9.28515625" style="13" customWidth="1"/>
    <col min="4" max="5" width="19.7109375" style="13" customWidth="1"/>
    <col min="6" max="9" width="9.28515625" style="13" customWidth="1"/>
    <col min="10" max="10" width="1.5703125" style="13" customWidth="1"/>
    <col min="11" max="11" width="19" style="13" customWidth="1"/>
    <col min="12" max="12" width="18.7109375" style="13" customWidth="1"/>
    <col min="13" max="16384" width="11.42578125" style="13"/>
  </cols>
  <sheetData>
    <row r="1" spans="2:13" ht="7.5" customHeight="1" x14ac:dyDescent="0.25"/>
    <row r="2" spans="2:13" ht="12.75" customHeight="1" x14ac:dyDescent="0.25"/>
    <row r="3" spans="2:13" ht="12.75" customHeight="1" x14ac:dyDescent="0.25"/>
    <row r="4" spans="2:13" ht="12.75" customHeight="1" x14ac:dyDescent="0.25"/>
    <row r="5" spans="2:13" ht="12.75" customHeight="1" x14ac:dyDescent="0.25"/>
    <row r="6" spans="2:13" ht="12.75" customHeight="1" x14ac:dyDescent="0.25"/>
    <row r="7" spans="2:13" ht="12.75" customHeight="1" x14ac:dyDescent="0.25">
      <c r="B7" s="20"/>
      <c r="C7" s="20"/>
      <c r="D7" s="20"/>
      <c r="E7" s="20"/>
      <c r="F7" s="20"/>
      <c r="G7" s="20"/>
      <c r="H7" s="20"/>
      <c r="I7" s="20"/>
    </row>
    <row r="9" spans="2:13" ht="15" customHeight="1" x14ac:dyDescent="0.25">
      <c r="B9" s="1" t="s">
        <v>80</v>
      </c>
      <c r="C9" s="3"/>
      <c r="D9" s="2"/>
      <c r="E9" s="2"/>
      <c r="F9" s="2"/>
      <c r="G9" s="2"/>
      <c r="H9" s="2"/>
    </row>
    <row r="11" spans="2:13" s="2" customFormat="1" ht="21" customHeight="1" x14ac:dyDescent="0.25">
      <c r="B11" s="61" t="s">
        <v>22</v>
      </c>
      <c r="C11" s="58" t="s">
        <v>95</v>
      </c>
      <c r="D11" s="64" t="s">
        <v>96</v>
      </c>
      <c r="E11" s="65"/>
      <c r="F11" s="64" t="s">
        <v>19</v>
      </c>
      <c r="G11" s="57"/>
      <c r="H11" s="57"/>
      <c r="I11" s="65"/>
      <c r="M11" s="13"/>
    </row>
    <row r="12" spans="2:13" s="2" customFormat="1" ht="18" customHeight="1" x14ac:dyDescent="0.25">
      <c r="B12" s="62"/>
      <c r="C12" s="59"/>
      <c r="D12" s="66"/>
      <c r="E12" s="67"/>
      <c r="F12" s="72" t="s">
        <v>20</v>
      </c>
      <c r="G12" s="73"/>
      <c r="H12" s="72" t="s">
        <v>21</v>
      </c>
      <c r="I12" s="73"/>
      <c r="M12" s="13"/>
    </row>
    <row r="13" spans="2:13" s="2" customFormat="1" ht="15" customHeight="1" x14ac:dyDescent="0.25">
      <c r="B13" s="63"/>
      <c r="C13" s="60"/>
      <c r="D13" s="68" t="s">
        <v>18</v>
      </c>
      <c r="E13" s="69" t="s">
        <v>17</v>
      </c>
      <c r="F13" s="70" t="s">
        <v>18</v>
      </c>
      <c r="G13" s="69" t="s">
        <v>17</v>
      </c>
      <c r="H13" s="74" t="s">
        <v>18</v>
      </c>
      <c r="I13" s="71" t="s">
        <v>17</v>
      </c>
    </row>
    <row r="14" spans="2:13" s="2" customFormat="1" ht="15" x14ac:dyDescent="0.25"/>
    <row r="15" spans="2:13" s="7" customFormat="1" ht="24.95" customHeight="1" x14ac:dyDescent="0.25">
      <c r="B15" s="45">
        <v>1</v>
      </c>
      <c r="C15" s="48">
        <v>1</v>
      </c>
      <c r="D15" s="85" t="s">
        <v>93</v>
      </c>
      <c r="E15" s="86" t="s">
        <v>83</v>
      </c>
      <c r="F15" s="51">
        <v>58</v>
      </c>
      <c r="G15" s="52">
        <v>44</v>
      </c>
      <c r="H15" s="77">
        <f>IF(F15="","",IF(F15&lt;G15,2,IF(F15=G15,1,0)))</f>
        <v>0</v>
      </c>
      <c r="I15" s="78">
        <f>IF(H15="","",2-H15)</f>
        <v>2</v>
      </c>
      <c r="L15" s="2"/>
      <c r="M15" s="2"/>
    </row>
    <row r="16" spans="2:13" s="7" customFormat="1" ht="24.95" customHeight="1" x14ac:dyDescent="0.25">
      <c r="B16" s="46">
        <v>1</v>
      </c>
      <c r="C16" s="49">
        <v>2</v>
      </c>
      <c r="D16" s="87" t="s">
        <v>90</v>
      </c>
      <c r="E16" s="88" t="s">
        <v>87</v>
      </c>
      <c r="F16" s="53">
        <v>56</v>
      </c>
      <c r="G16" s="54">
        <v>46</v>
      </c>
      <c r="H16" s="79">
        <f t="shared" ref="H16:H21" si="0">IF(F16="","",IF(F16&lt;G16,2,IF(F16=G16,1,0)))</f>
        <v>0</v>
      </c>
      <c r="I16" s="80">
        <f t="shared" ref="I16:I21" si="1">IF(H16="","",2-H16)</f>
        <v>2</v>
      </c>
      <c r="L16" s="2"/>
      <c r="M16" s="2"/>
    </row>
    <row r="17" spans="2:13" s="7" customFormat="1" ht="24.95" customHeight="1" x14ac:dyDescent="0.25">
      <c r="B17" s="46">
        <v>1</v>
      </c>
      <c r="C17" s="49">
        <v>3</v>
      </c>
      <c r="D17" s="87" t="s">
        <v>82</v>
      </c>
      <c r="E17" s="88" t="s">
        <v>91</v>
      </c>
      <c r="F17" s="53">
        <v>44</v>
      </c>
      <c r="G17" s="54">
        <v>44</v>
      </c>
      <c r="H17" s="79">
        <f t="shared" si="0"/>
        <v>1</v>
      </c>
      <c r="I17" s="80">
        <f t="shared" si="1"/>
        <v>1</v>
      </c>
      <c r="L17" s="2"/>
      <c r="M17" s="2"/>
    </row>
    <row r="18" spans="2:13" s="7" customFormat="1" ht="24.95" customHeight="1" x14ac:dyDescent="0.25">
      <c r="B18" s="46">
        <v>1</v>
      </c>
      <c r="C18" s="49">
        <v>4</v>
      </c>
      <c r="D18" s="87" t="s">
        <v>88</v>
      </c>
      <c r="E18" s="88" t="s">
        <v>89</v>
      </c>
      <c r="F18" s="53">
        <v>34</v>
      </c>
      <c r="G18" s="54">
        <v>55</v>
      </c>
      <c r="H18" s="79">
        <f t="shared" si="0"/>
        <v>2</v>
      </c>
      <c r="I18" s="80">
        <f t="shared" si="1"/>
        <v>0</v>
      </c>
      <c r="L18" s="2"/>
      <c r="M18" s="2"/>
    </row>
    <row r="19" spans="2:13" s="7" customFormat="1" ht="24.95" customHeight="1" x14ac:dyDescent="0.25">
      <c r="B19" s="46">
        <v>1</v>
      </c>
      <c r="C19" s="49">
        <v>5</v>
      </c>
      <c r="D19" s="87" t="s">
        <v>84</v>
      </c>
      <c r="E19" s="88" t="s">
        <v>99</v>
      </c>
      <c r="F19" s="53">
        <v>50</v>
      </c>
      <c r="G19" s="54">
        <v>48</v>
      </c>
      <c r="H19" s="79">
        <f t="shared" si="0"/>
        <v>0</v>
      </c>
      <c r="I19" s="80">
        <f t="shared" si="1"/>
        <v>2</v>
      </c>
      <c r="L19" s="2"/>
      <c r="M19" s="2"/>
    </row>
    <row r="20" spans="2:13" s="7" customFormat="1" ht="24.95" customHeight="1" x14ac:dyDescent="0.25">
      <c r="B20" s="46">
        <v>1</v>
      </c>
      <c r="C20" s="49">
        <v>6</v>
      </c>
      <c r="D20" s="87" t="s">
        <v>86</v>
      </c>
      <c r="E20" s="88" t="s">
        <v>85</v>
      </c>
      <c r="F20" s="53">
        <v>49</v>
      </c>
      <c r="G20" s="54">
        <v>49</v>
      </c>
      <c r="H20" s="79">
        <f t="shared" si="0"/>
        <v>1</v>
      </c>
      <c r="I20" s="80">
        <f t="shared" si="1"/>
        <v>1</v>
      </c>
      <c r="L20" s="2"/>
      <c r="M20" s="2"/>
    </row>
    <row r="21" spans="2:13" s="7" customFormat="1" ht="24.95" customHeight="1" x14ac:dyDescent="0.25">
      <c r="B21" s="47">
        <v>1</v>
      </c>
      <c r="C21" s="50">
        <v>7</v>
      </c>
      <c r="D21" s="89" t="s">
        <v>92</v>
      </c>
      <c r="E21" s="90" t="s">
        <v>98</v>
      </c>
      <c r="F21" s="55">
        <v>40</v>
      </c>
      <c r="G21" s="56">
        <v>42</v>
      </c>
      <c r="H21" s="81">
        <f t="shared" si="0"/>
        <v>2</v>
      </c>
      <c r="I21" s="82">
        <f t="shared" si="1"/>
        <v>0</v>
      </c>
      <c r="L21" s="2"/>
      <c r="M21" s="2"/>
    </row>
    <row r="22" spans="2:13" s="2" customFormat="1" ht="5.25" customHeight="1" x14ac:dyDescent="0.25">
      <c r="B22" s="8"/>
      <c r="C22" s="4"/>
      <c r="H22" s="9"/>
      <c r="I22" s="9"/>
    </row>
    <row r="23" spans="2:13" s="2" customFormat="1" ht="20.25" customHeight="1" x14ac:dyDescent="0.25">
      <c r="B23" s="8"/>
      <c r="C23" s="4"/>
      <c r="G23" s="5" t="s">
        <v>100</v>
      </c>
      <c r="H23" s="75">
        <f>SUM(H15:H21)</f>
        <v>6</v>
      </c>
      <c r="I23" s="76">
        <f>SUM(I15:I21)</f>
        <v>8</v>
      </c>
      <c r="L23" s="15"/>
      <c r="M23" s="7"/>
    </row>
    <row r="24" spans="2:13" s="2" customFormat="1" ht="10.5" customHeight="1" x14ac:dyDescent="0.25">
      <c r="B24" s="8"/>
      <c r="C24" s="4"/>
      <c r="L24" s="7"/>
    </row>
    <row r="25" spans="2:13" s="7" customFormat="1" ht="24.95" customHeight="1" x14ac:dyDescent="0.25">
      <c r="B25" s="45">
        <v>2</v>
      </c>
      <c r="C25" s="48">
        <v>1</v>
      </c>
      <c r="D25" s="85" t="s">
        <v>84</v>
      </c>
      <c r="E25" s="86" t="s">
        <v>98</v>
      </c>
      <c r="F25" s="51">
        <v>49</v>
      </c>
      <c r="G25" s="52">
        <v>51</v>
      </c>
      <c r="H25" s="77">
        <f>IF(F25="","",IF(F25&lt;G25,2,IF(F25=G25,1,0)))</f>
        <v>2</v>
      </c>
      <c r="I25" s="78">
        <f>IF(H25="","",2-H25)</f>
        <v>0</v>
      </c>
      <c r="L25" s="2"/>
      <c r="M25" s="2"/>
    </row>
    <row r="26" spans="2:13" s="7" customFormat="1" ht="24.95" customHeight="1" x14ac:dyDescent="0.25">
      <c r="B26" s="46">
        <v>2</v>
      </c>
      <c r="C26" s="49">
        <v>2</v>
      </c>
      <c r="D26" s="87" t="s">
        <v>82</v>
      </c>
      <c r="E26" s="88" t="s">
        <v>99</v>
      </c>
      <c r="F26" s="53">
        <v>33</v>
      </c>
      <c r="G26" s="54">
        <v>41</v>
      </c>
      <c r="H26" s="79">
        <f t="shared" ref="H26:H31" si="2">IF(F26="","",IF(F26&lt;G26,2,IF(F26=G26,1,0)))</f>
        <v>2</v>
      </c>
      <c r="I26" s="80">
        <f t="shared" ref="I26:I31" si="3">IF(H26="","",2-H26)</f>
        <v>0</v>
      </c>
    </row>
    <row r="27" spans="2:13" s="7" customFormat="1" ht="24.95" customHeight="1" x14ac:dyDescent="0.25">
      <c r="B27" s="46">
        <v>2</v>
      </c>
      <c r="C27" s="49">
        <v>3</v>
      </c>
      <c r="D27" s="87" t="s">
        <v>92</v>
      </c>
      <c r="E27" s="88" t="s">
        <v>91</v>
      </c>
      <c r="F27" s="53">
        <v>50</v>
      </c>
      <c r="G27" s="54">
        <v>47</v>
      </c>
      <c r="H27" s="79">
        <f t="shared" si="2"/>
        <v>0</v>
      </c>
      <c r="I27" s="80">
        <f t="shared" si="3"/>
        <v>2</v>
      </c>
    </row>
    <row r="28" spans="2:13" s="7" customFormat="1" ht="24.95" customHeight="1" x14ac:dyDescent="0.25">
      <c r="B28" s="46">
        <v>2</v>
      </c>
      <c r="C28" s="49">
        <v>4</v>
      </c>
      <c r="D28" s="87" t="s">
        <v>90</v>
      </c>
      <c r="E28" s="88" t="s">
        <v>89</v>
      </c>
      <c r="F28" s="53">
        <v>63</v>
      </c>
      <c r="G28" s="54">
        <v>42</v>
      </c>
      <c r="H28" s="79">
        <f t="shared" si="2"/>
        <v>0</v>
      </c>
      <c r="I28" s="80">
        <f t="shared" si="3"/>
        <v>2</v>
      </c>
    </row>
    <row r="29" spans="2:13" s="7" customFormat="1" ht="24.95" customHeight="1" x14ac:dyDescent="0.25">
      <c r="B29" s="46">
        <v>2</v>
      </c>
      <c r="C29" s="49">
        <v>5</v>
      </c>
      <c r="D29" s="87" t="s">
        <v>88</v>
      </c>
      <c r="E29" s="88" t="s">
        <v>85</v>
      </c>
      <c r="F29" s="53">
        <v>41</v>
      </c>
      <c r="G29" s="54">
        <v>42</v>
      </c>
      <c r="H29" s="79">
        <f t="shared" si="2"/>
        <v>2</v>
      </c>
      <c r="I29" s="80">
        <f t="shared" si="3"/>
        <v>0</v>
      </c>
    </row>
    <row r="30" spans="2:13" s="7" customFormat="1" ht="24.95" customHeight="1" x14ac:dyDescent="0.25">
      <c r="B30" s="46">
        <v>2</v>
      </c>
      <c r="C30" s="49">
        <v>6</v>
      </c>
      <c r="D30" s="87" t="s">
        <v>86</v>
      </c>
      <c r="E30" s="88" t="s">
        <v>87</v>
      </c>
      <c r="F30" s="53">
        <v>43</v>
      </c>
      <c r="G30" s="54">
        <v>51</v>
      </c>
      <c r="H30" s="79">
        <f t="shared" si="2"/>
        <v>2</v>
      </c>
      <c r="I30" s="80">
        <f t="shared" si="3"/>
        <v>0</v>
      </c>
    </row>
    <row r="31" spans="2:13" s="7" customFormat="1" ht="24.95" customHeight="1" x14ac:dyDescent="0.25">
      <c r="B31" s="47">
        <v>2</v>
      </c>
      <c r="C31" s="50">
        <v>7</v>
      </c>
      <c r="D31" s="89" t="s">
        <v>94</v>
      </c>
      <c r="E31" s="90" t="s">
        <v>83</v>
      </c>
      <c r="F31" s="55">
        <v>50</v>
      </c>
      <c r="G31" s="56">
        <v>35</v>
      </c>
      <c r="H31" s="81">
        <f t="shared" si="2"/>
        <v>0</v>
      </c>
      <c r="I31" s="82">
        <f t="shared" si="3"/>
        <v>2</v>
      </c>
    </row>
    <row r="32" spans="2:13" s="2" customFormat="1" ht="6.75" customHeight="1" x14ac:dyDescent="0.25">
      <c r="C32" s="4"/>
      <c r="H32" s="9"/>
      <c r="I32" s="9"/>
    </row>
    <row r="33" spans="2:13" s="2" customFormat="1" ht="20.25" customHeight="1" x14ac:dyDescent="0.25">
      <c r="B33" s="8"/>
      <c r="C33" s="4"/>
      <c r="G33" s="5" t="s">
        <v>101</v>
      </c>
      <c r="H33" s="75">
        <f>SUM(H25:H31)</f>
        <v>8</v>
      </c>
      <c r="I33" s="76">
        <f>SUM(I25:I31)</f>
        <v>6</v>
      </c>
      <c r="L33" s="15"/>
      <c r="M33" s="7"/>
    </row>
    <row r="34" spans="2:13" s="2" customFormat="1" ht="6.75" customHeight="1" thickBot="1" x14ac:dyDescent="0.3">
      <c r="C34" s="4"/>
      <c r="H34" s="9"/>
      <c r="I34" s="9"/>
    </row>
    <row r="35" spans="2:13" s="2" customFormat="1" ht="29.25" customHeight="1" thickBot="1" x14ac:dyDescent="0.3">
      <c r="C35" s="4"/>
      <c r="G35" s="6" t="s">
        <v>97</v>
      </c>
      <c r="H35" s="83">
        <f>IF(H33="","",H33+H23)</f>
        <v>14</v>
      </c>
      <c r="I35" s="84">
        <f>IF(I33="","",I33+I23)</f>
        <v>14</v>
      </c>
    </row>
    <row r="36" spans="2:13" s="2" customFormat="1" ht="15" x14ac:dyDescent="0.25"/>
    <row r="37" spans="2:13" s="2" customFormat="1" ht="104.25" customHeight="1" x14ac:dyDescent="0.25">
      <c r="B37" s="91" t="s">
        <v>104</v>
      </c>
      <c r="C37" s="92"/>
      <c r="D37" s="92"/>
      <c r="E37" s="92"/>
      <c r="F37" s="92"/>
      <c r="G37" s="92"/>
      <c r="H37" s="92"/>
      <c r="I37" s="92"/>
    </row>
    <row r="38" spans="2:13" s="2" customFormat="1" ht="15" x14ac:dyDescent="0.25"/>
  </sheetData>
  <mergeCells count="7">
    <mergeCell ref="B37:I37"/>
    <mergeCell ref="F12:G12"/>
    <mergeCell ref="H12:I12"/>
    <mergeCell ref="F11:I11"/>
    <mergeCell ref="C11:C13"/>
    <mergeCell ref="B11:B13"/>
    <mergeCell ref="D11:E11"/>
  </mergeCells>
  <conditionalFormatting sqref="F15:G21">
    <cfRule type="cellIs" dxfId="18" priority="4" operator="between">
      <formula>18</formula>
      <formula>24</formula>
    </cfRule>
    <cfRule type="cellIs" dxfId="17" priority="5" operator="between">
      <formula>25</formula>
      <formula>29</formula>
    </cfRule>
    <cfRule type="cellIs" dxfId="16" priority="6" operator="between">
      <formula>30</formula>
      <formula>35</formula>
    </cfRule>
  </conditionalFormatting>
  <conditionalFormatting sqref="F25:G31">
    <cfRule type="cellIs" dxfId="15" priority="1" operator="between">
      <formula>18</formula>
      <formula>24</formula>
    </cfRule>
    <cfRule type="cellIs" dxfId="14" priority="2" operator="between">
      <formula>25</formula>
      <formula>29</formula>
    </cfRule>
    <cfRule type="cellIs" dxfId="13" priority="3" operator="between">
      <formula>30</formula>
      <formula>35</formula>
    </cfRule>
  </conditionalFormatting>
  <pageMargins left="0.36" right="0.25" top="0.39" bottom="0.41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CI30"/>
  <sheetViews>
    <sheetView showGridLines="0" topLeftCell="A2" zoomScale="80" zoomScaleNormal="80" workbookViewId="0">
      <selection activeCell="L31" sqref="L31"/>
    </sheetView>
  </sheetViews>
  <sheetFormatPr baseColWidth="10" defaultRowHeight="14.25" x14ac:dyDescent="0.25"/>
  <cols>
    <col min="1" max="1" width="1" style="13" customWidth="1"/>
    <col min="2" max="2" width="13.85546875" style="13" customWidth="1"/>
    <col min="3" max="3" width="10.42578125" style="13" customWidth="1"/>
    <col min="4" max="4" width="22.5703125" style="13" customWidth="1"/>
    <col min="5" max="5" width="1.85546875" style="13" customWidth="1"/>
    <col min="6" max="23" width="2.7109375" style="13" customWidth="1"/>
    <col min="24" max="24" width="0.85546875" style="13" customWidth="1"/>
    <col min="25" max="25" width="4.140625" style="13" customWidth="1"/>
    <col min="26" max="44" width="2.7109375" style="13" customWidth="1"/>
    <col min="45" max="45" width="0.85546875" style="13" customWidth="1"/>
    <col min="46" max="46" width="4.140625" style="13" customWidth="1"/>
    <col min="47" max="47" width="2.28515625" style="13" customWidth="1"/>
    <col min="48" max="48" width="6.7109375" style="13" customWidth="1"/>
    <col min="49" max="49" width="2.42578125" style="13" customWidth="1"/>
    <col min="50" max="50" width="6.7109375" style="13" customWidth="1"/>
    <col min="51" max="51" width="2.42578125" style="13" customWidth="1"/>
    <col min="52" max="52" width="5.28515625" style="13" customWidth="1"/>
    <col min="53" max="53" width="2.28515625" style="13" customWidth="1"/>
    <col min="54" max="16384" width="11.42578125" style="13"/>
  </cols>
  <sheetData>
    <row r="1" spans="2:52" ht="7.5" customHeight="1" x14ac:dyDescent="0.25"/>
    <row r="2" spans="2:52" ht="12.75" customHeight="1" x14ac:dyDescent="0.25"/>
    <row r="3" spans="2:52" ht="12.75" customHeight="1" x14ac:dyDescent="0.25"/>
    <row r="4" spans="2:52" ht="12.75" customHeight="1" x14ac:dyDescent="0.25"/>
    <row r="5" spans="2:52" ht="12.75" customHeight="1" x14ac:dyDescent="0.25"/>
    <row r="6" spans="2:52" ht="12.75" customHeight="1" x14ac:dyDescent="0.25"/>
    <row r="7" spans="2:52" ht="12.75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9" spans="2:52" ht="15" customHeight="1" x14ac:dyDescent="0.25">
      <c r="B9" s="1" t="s">
        <v>102</v>
      </c>
    </row>
    <row r="10" spans="2:52" ht="10.5" customHeight="1" x14ac:dyDescent="0.25"/>
    <row r="11" spans="2:52" s="2" customFormat="1" ht="21" customHeight="1" x14ac:dyDescent="0.25">
      <c r="B11" s="112" t="s">
        <v>106</v>
      </c>
      <c r="C11" s="113"/>
      <c r="D11" s="114" t="s">
        <v>105</v>
      </c>
      <c r="E11" s="13"/>
      <c r="F11" s="26" t="s">
        <v>103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  <c r="Z11" s="13"/>
      <c r="AA11" s="26" t="s">
        <v>103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V11" s="122" t="s">
        <v>109</v>
      </c>
      <c r="AW11" s="9"/>
      <c r="AX11" s="122" t="s">
        <v>110</v>
      </c>
      <c r="AY11" s="9"/>
      <c r="AZ11" s="125" t="s">
        <v>107</v>
      </c>
    </row>
    <row r="12" spans="2:52" s="2" customFormat="1" ht="15" customHeight="1" x14ac:dyDescent="0.25">
      <c r="B12" s="110"/>
      <c r="C12" s="111"/>
      <c r="D12" s="109"/>
      <c r="F12" s="93">
        <v>1</v>
      </c>
      <c r="G12" s="93">
        <v>2</v>
      </c>
      <c r="H12" s="93">
        <v>3</v>
      </c>
      <c r="I12" s="93">
        <v>4</v>
      </c>
      <c r="J12" s="93">
        <v>5</v>
      </c>
      <c r="K12" s="93">
        <v>6</v>
      </c>
      <c r="L12" s="93">
        <v>7</v>
      </c>
      <c r="M12" s="93">
        <v>8</v>
      </c>
      <c r="N12" s="93">
        <v>9</v>
      </c>
      <c r="O12" s="93">
        <v>10</v>
      </c>
      <c r="P12" s="93">
        <v>11</v>
      </c>
      <c r="Q12" s="93">
        <v>12</v>
      </c>
      <c r="R12" s="93">
        <v>13</v>
      </c>
      <c r="S12" s="93">
        <v>14</v>
      </c>
      <c r="T12" s="93">
        <v>15</v>
      </c>
      <c r="U12" s="93">
        <v>16</v>
      </c>
      <c r="V12" s="93">
        <v>17</v>
      </c>
      <c r="W12" s="93">
        <v>18</v>
      </c>
      <c r="X12" s="9"/>
      <c r="Y12" s="121" t="s">
        <v>108</v>
      </c>
      <c r="AA12" s="93">
        <v>1</v>
      </c>
      <c r="AB12" s="93">
        <v>2</v>
      </c>
      <c r="AC12" s="93">
        <v>3</v>
      </c>
      <c r="AD12" s="93">
        <v>4</v>
      </c>
      <c r="AE12" s="93">
        <v>5</v>
      </c>
      <c r="AF12" s="93">
        <v>6</v>
      </c>
      <c r="AG12" s="93">
        <v>7</v>
      </c>
      <c r="AH12" s="93">
        <v>8</v>
      </c>
      <c r="AI12" s="93">
        <v>9</v>
      </c>
      <c r="AJ12" s="93">
        <v>10</v>
      </c>
      <c r="AK12" s="93">
        <v>11</v>
      </c>
      <c r="AL12" s="93">
        <v>12</v>
      </c>
      <c r="AM12" s="93">
        <v>13</v>
      </c>
      <c r="AN12" s="93">
        <v>14</v>
      </c>
      <c r="AO12" s="93">
        <v>15</v>
      </c>
      <c r="AP12" s="93">
        <v>16</v>
      </c>
      <c r="AQ12" s="93">
        <v>17</v>
      </c>
      <c r="AR12" s="93">
        <v>18</v>
      </c>
      <c r="AS12" s="9"/>
      <c r="AT12" s="121" t="s">
        <v>108</v>
      </c>
      <c r="AV12" s="123"/>
      <c r="AW12" s="9"/>
      <c r="AX12" s="123"/>
      <c r="AY12" s="9"/>
      <c r="AZ12" s="126"/>
    </row>
    <row r="13" spans="2:52" s="2" customFormat="1" ht="7.5" customHeight="1" x14ac:dyDescent="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Z13" s="19"/>
    </row>
    <row r="14" spans="2:52" s="7" customFormat="1" ht="18" customHeight="1" x14ac:dyDescent="0.25">
      <c r="B14" s="100" t="s">
        <v>23</v>
      </c>
      <c r="C14" s="101" t="s">
        <v>24</v>
      </c>
      <c r="D14" s="108" t="s">
        <v>9</v>
      </c>
      <c r="F14" s="94">
        <v>3</v>
      </c>
      <c r="G14" s="95">
        <v>2</v>
      </c>
      <c r="H14" s="95">
        <v>2</v>
      </c>
      <c r="I14" s="95">
        <v>2</v>
      </c>
      <c r="J14" s="95">
        <v>1</v>
      </c>
      <c r="K14" s="95">
        <v>2</v>
      </c>
      <c r="L14" s="95">
        <v>2</v>
      </c>
      <c r="M14" s="95">
        <v>2</v>
      </c>
      <c r="N14" s="96">
        <v>2</v>
      </c>
      <c r="O14" s="97">
        <v>1</v>
      </c>
      <c r="P14" s="95">
        <v>2</v>
      </c>
      <c r="Q14" s="95">
        <v>3</v>
      </c>
      <c r="R14" s="95">
        <v>2</v>
      </c>
      <c r="S14" s="95">
        <v>2</v>
      </c>
      <c r="T14" s="95">
        <v>2</v>
      </c>
      <c r="U14" s="95">
        <v>1</v>
      </c>
      <c r="V14" s="95">
        <v>2</v>
      </c>
      <c r="W14" s="96">
        <v>1</v>
      </c>
      <c r="X14" s="9"/>
      <c r="Y14" s="104">
        <f>SUM(F14:W14)</f>
        <v>34</v>
      </c>
      <c r="AA14" s="94">
        <v>2</v>
      </c>
      <c r="AB14" s="95">
        <v>2</v>
      </c>
      <c r="AC14" s="95">
        <v>2</v>
      </c>
      <c r="AD14" s="95">
        <v>2</v>
      </c>
      <c r="AE14" s="95">
        <v>1</v>
      </c>
      <c r="AF14" s="95">
        <v>2</v>
      </c>
      <c r="AG14" s="95">
        <v>2</v>
      </c>
      <c r="AH14" s="95">
        <v>2</v>
      </c>
      <c r="AI14" s="96">
        <v>3</v>
      </c>
      <c r="AJ14" s="97">
        <v>2</v>
      </c>
      <c r="AK14" s="95">
        <v>1</v>
      </c>
      <c r="AL14" s="95">
        <v>3</v>
      </c>
      <c r="AM14" s="95">
        <v>2</v>
      </c>
      <c r="AN14" s="95">
        <v>3</v>
      </c>
      <c r="AO14" s="95">
        <v>2</v>
      </c>
      <c r="AP14" s="95">
        <v>4</v>
      </c>
      <c r="AQ14" s="95">
        <v>2</v>
      </c>
      <c r="AR14" s="96">
        <v>4</v>
      </c>
      <c r="AS14" s="9"/>
      <c r="AT14" s="104">
        <f>SUM(AA14:AR14)</f>
        <v>41</v>
      </c>
      <c r="AV14" s="120">
        <f>Y14+AT14</f>
        <v>75</v>
      </c>
      <c r="AX14" s="104">
        <f>AV14/2</f>
        <v>37.5</v>
      </c>
      <c r="AZ14" s="105">
        <f>COUNTIF(F14:AR14,1)</f>
        <v>6</v>
      </c>
    </row>
    <row r="15" spans="2:52" s="7" customFormat="1" ht="18" customHeight="1" x14ac:dyDescent="0.25">
      <c r="B15" s="98" t="s">
        <v>10</v>
      </c>
      <c r="C15" s="99" t="s">
        <v>11</v>
      </c>
      <c r="D15" s="108" t="s">
        <v>9</v>
      </c>
      <c r="F15" s="94">
        <v>2</v>
      </c>
      <c r="G15" s="95">
        <v>1</v>
      </c>
      <c r="H15" s="95">
        <v>4</v>
      </c>
      <c r="I15" s="95">
        <v>2</v>
      </c>
      <c r="J15" s="95">
        <v>2</v>
      </c>
      <c r="K15" s="95">
        <v>3</v>
      </c>
      <c r="L15" s="95">
        <v>3</v>
      </c>
      <c r="M15" s="95">
        <v>2</v>
      </c>
      <c r="N15" s="96">
        <v>2</v>
      </c>
      <c r="O15" s="97">
        <v>2</v>
      </c>
      <c r="P15" s="95">
        <v>2</v>
      </c>
      <c r="Q15" s="95">
        <v>2</v>
      </c>
      <c r="R15" s="95">
        <v>2</v>
      </c>
      <c r="S15" s="95">
        <v>3</v>
      </c>
      <c r="T15" s="95">
        <v>5</v>
      </c>
      <c r="U15" s="95">
        <v>4</v>
      </c>
      <c r="V15" s="95">
        <v>1</v>
      </c>
      <c r="W15" s="96">
        <v>2</v>
      </c>
      <c r="X15" s="9"/>
      <c r="Y15" s="104">
        <f>SUM(F15:W15)</f>
        <v>44</v>
      </c>
      <c r="AA15" s="94">
        <v>2</v>
      </c>
      <c r="AB15" s="95">
        <v>1</v>
      </c>
      <c r="AC15" s="95">
        <v>2</v>
      </c>
      <c r="AD15" s="95">
        <v>2</v>
      </c>
      <c r="AE15" s="95">
        <v>1</v>
      </c>
      <c r="AF15" s="95">
        <v>5</v>
      </c>
      <c r="AG15" s="95">
        <v>2</v>
      </c>
      <c r="AH15" s="95">
        <v>2</v>
      </c>
      <c r="AI15" s="96">
        <v>3</v>
      </c>
      <c r="AJ15" s="97">
        <v>2</v>
      </c>
      <c r="AK15" s="95">
        <v>1</v>
      </c>
      <c r="AL15" s="95">
        <v>2</v>
      </c>
      <c r="AM15" s="95">
        <v>1</v>
      </c>
      <c r="AN15" s="95">
        <v>1</v>
      </c>
      <c r="AO15" s="95">
        <v>1</v>
      </c>
      <c r="AP15" s="95">
        <v>2</v>
      </c>
      <c r="AQ15" s="95">
        <v>2</v>
      </c>
      <c r="AR15" s="96">
        <v>1</v>
      </c>
      <c r="AS15" s="9"/>
      <c r="AT15" s="104">
        <f>SUM(AA15:AR15)</f>
        <v>33</v>
      </c>
      <c r="AV15" s="120">
        <f>Y15+AT15</f>
        <v>77</v>
      </c>
      <c r="AX15" s="104">
        <f t="shared" ref="AX15:AX25" si="0">AV15/2</f>
        <v>38.5</v>
      </c>
      <c r="AZ15" s="105">
        <f>COUNTIF(F15:AR15,1)</f>
        <v>9</v>
      </c>
    </row>
    <row r="16" spans="2:52" s="7" customFormat="1" ht="18" customHeight="1" x14ac:dyDescent="0.25">
      <c r="B16" s="102" t="s">
        <v>0</v>
      </c>
      <c r="C16" s="103" t="s">
        <v>1</v>
      </c>
      <c r="D16" s="107" t="s">
        <v>8</v>
      </c>
      <c r="F16" s="94">
        <v>3</v>
      </c>
      <c r="G16" s="95">
        <v>3</v>
      </c>
      <c r="H16" s="95">
        <v>1</v>
      </c>
      <c r="I16" s="95">
        <v>4</v>
      </c>
      <c r="J16" s="95">
        <v>1</v>
      </c>
      <c r="K16" s="95">
        <v>2</v>
      </c>
      <c r="L16" s="95">
        <v>2</v>
      </c>
      <c r="M16" s="95">
        <v>7</v>
      </c>
      <c r="N16" s="96">
        <v>3</v>
      </c>
      <c r="O16" s="97">
        <v>2</v>
      </c>
      <c r="P16" s="95">
        <v>1</v>
      </c>
      <c r="Q16" s="95">
        <v>2</v>
      </c>
      <c r="R16" s="95">
        <v>2</v>
      </c>
      <c r="S16" s="95">
        <v>2</v>
      </c>
      <c r="T16" s="95">
        <v>4</v>
      </c>
      <c r="U16" s="95">
        <v>2</v>
      </c>
      <c r="V16" s="95">
        <v>2</v>
      </c>
      <c r="W16" s="96">
        <v>1</v>
      </c>
      <c r="X16" s="9"/>
      <c r="Y16" s="104">
        <f>SUM(F16:W16)</f>
        <v>44</v>
      </c>
      <c r="AA16" s="94">
        <v>2</v>
      </c>
      <c r="AB16" s="95">
        <v>2</v>
      </c>
      <c r="AC16" s="95">
        <v>1</v>
      </c>
      <c r="AD16" s="95">
        <v>2</v>
      </c>
      <c r="AE16" s="95">
        <v>2</v>
      </c>
      <c r="AF16" s="95">
        <v>2</v>
      </c>
      <c r="AG16" s="95">
        <v>2</v>
      </c>
      <c r="AH16" s="95">
        <v>2</v>
      </c>
      <c r="AI16" s="96">
        <v>3</v>
      </c>
      <c r="AJ16" s="97">
        <v>3</v>
      </c>
      <c r="AK16" s="95">
        <v>2</v>
      </c>
      <c r="AL16" s="95">
        <v>2</v>
      </c>
      <c r="AM16" s="95">
        <v>1</v>
      </c>
      <c r="AN16" s="95">
        <v>1</v>
      </c>
      <c r="AO16" s="95">
        <v>2</v>
      </c>
      <c r="AP16" s="95">
        <v>2</v>
      </c>
      <c r="AQ16" s="95">
        <v>3</v>
      </c>
      <c r="AR16" s="96">
        <v>1</v>
      </c>
      <c r="AS16" s="9"/>
      <c r="AT16" s="104">
        <f>SUM(AA16:AR16)</f>
        <v>35</v>
      </c>
      <c r="AV16" s="120">
        <f>Y16+AT16</f>
        <v>79</v>
      </c>
      <c r="AX16" s="104">
        <f t="shared" si="0"/>
        <v>39.5</v>
      </c>
      <c r="AZ16" s="105">
        <f>COUNTIF(F16:AR16,1)</f>
        <v>8</v>
      </c>
    </row>
    <row r="17" spans="2:87" s="7" customFormat="1" ht="18" customHeight="1" x14ac:dyDescent="0.25">
      <c r="B17" s="102" t="s">
        <v>73</v>
      </c>
      <c r="C17" s="103" t="s">
        <v>74</v>
      </c>
      <c r="D17" s="107" t="s">
        <v>8</v>
      </c>
      <c r="E17" s="2"/>
      <c r="F17" s="94">
        <v>2</v>
      </c>
      <c r="G17" s="95">
        <v>3</v>
      </c>
      <c r="H17" s="95">
        <v>2</v>
      </c>
      <c r="I17" s="95">
        <v>3</v>
      </c>
      <c r="J17" s="95">
        <v>1</v>
      </c>
      <c r="K17" s="95">
        <v>2</v>
      </c>
      <c r="L17" s="95">
        <v>5</v>
      </c>
      <c r="M17" s="95">
        <v>2</v>
      </c>
      <c r="N17" s="96">
        <v>2</v>
      </c>
      <c r="O17" s="97">
        <v>2</v>
      </c>
      <c r="P17" s="95">
        <v>3</v>
      </c>
      <c r="Q17" s="95">
        <v>4</v>
      </c>
      <c r="R17" s="95">
        <v>3</v>
      </c>
      <c r="S17" s="95">
        <v>2</v>
      </c>
      <c r="T17" s="95">
        <v>4</v>
      </c>
      <c r="U17" s="95">
        <v>2</v>
      </c>
      <c r="V17" s="95">
        <v>4</v>
      </c>
      <c r="W17" s="96">
        <v>2</v>
      </c>
      <c r="X17" s="9"/>
      <c r="Y17" s="104">
        <f>SUM(F17:W17)</f>
        <v>48</v>
      </c>
      <c r="Z17" s="2"/>
      <c r="AA17" s="94">
        <v>2</v>
      </c>
      <c r="AB17" s="95">
        <v>1</v>
      </c>
      <c r="AC17" s="95">
        <v>3</v>
      </c>
      <c r="AD17" s="95">
        <v>4</v>
      </c>
      <c r="AE17" s="95">
        <v>1</v>
      </c>
      <c r="AF17" s="95">
        <v>3</v>
      </c>
      <c r="AG17" s="95">
        <v>4</v>
      </c>
      <c r="AH17" s="95">
        <v>2</v>
      </c>
      <c r="AI17" s="96">
        <v>2</v>
      </c>
      <c r="AJ17" s="97">
        <v>2</v>
      </c>
      <c r="AK17" s="95">
        <v>2</v>
      </c>
      <c r="AL17" s="95">
        <v>2</v>
      </c>
      <c r="AM17" s="95">
        <v>2</v>
      </c>
      <c r="AN17" s="95">
        <v>2</v>
      </c>
      <c r="AO17" s="95">
        <v>2</v>
      </c>
      <c r="AP17" s="95">
        <v>3</v>
      </c>
      <c r="AQ17" s="95">
        <v>3</v>
      </c>
      <c r="AR17" s="96">
        <v>1</v>
      </c>
      <c r="AS17" s="9"/>
      <c r="AT17" s="104">
        <f>SUM(AA17:AR17)</f>
        <v>41</v>
      </c>
      <c r="AU17" s="2"/>
      <c r="AV17" s="120">
        <f>Y17+AT17</f>
        <v>89</v>
      </c>
      <c r="AW17" s="2"/>
      <c r="AX17" s="104">
        <f t="shared" si="0"/>
        <v>44.5</v>
      </c>
      <c r="AY17" s="2"/>
      <c r="AZ17" s="105">
        <f>COUNTIF(F17:AR17,1)</f>
        <v>4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2:87" s="7" customFormat="1" ht="18" customHeight="1" x14ac:dyDescent="0.25">
      <c r="B18" s="98" t="s">
        <v>71</v>
      </c>
      <c r="C18" s="99" t="s">
        <v>72</v>
      </c>
      <c r="D18" s="108" t="s">
        <v>9</v>
      </c>
      <c r="F18" s="94">
        <v>2</v>
      </c>
      <c r="G18" s="95">
        <v>1</v>
      </c>
      <c r="H18" s="95">
        <v>2</v>
      </c>
      <c r="I18" s="95">
        <v>4</v>
      </c>
      <c r="J18" s="95">
        <v>2</v>
      </c>
      <c r="K18" s="95">
        <v>2</v>
      </c>
      <c r="L18" s="95">
        <v>2</v>
      </c>
      <c r="M18" s="95">
        <v>2</v>
      </c>
      <c r="N18" s="96">
        <v>7</v>
      </c>
      <c r="O18" s="97">
        <v>2</v>
      </c>
      <c r="P18" s="95">
        <v>1</v>
      </c>
      <c r="Q18" s="95">
        <v>2</v>
      </c>
      <c r="R18" s="95">
        <v>2</v>
      </c>
      <c r="S18" s="95">
        <v>2</v>
      </c>
      <c r="T18" s="95">
        <v>2</v>
      </c>
      <c r="U18" s="95">
        <v>2</v>
      </c>
      <c r="V18" s="95">
        <v>2</v>
      </c>
      <c r="W18" s="96">
        <v>1</v>
      </c>
      <c r="X18" s="9"/>
      <c r="Y18" s="104">
        <f>SUM(F18:W18)</f>
        <v>40</v>
      </c>
      <c r="AA18" s="94">
        <v>1</v>
      </c>
      <c r="AB18" s="95">
        <v>3</v>
      </c>
      <c r="AC18" s="95">
        <v>3</v>
      </c>
      <c r="AD18" s="95">
        <v>2</v>
      </c>
      <c r="AE18" s="95">
        <v>2</v>
      </c>
      <c r="AF18" s="95">
        <v>3</v>
      </c>
      <c r="AG18" s="95">
        <v>4</v>
      </c>
      <c r="AH18" s="95">
        <v>3</v>
      </c>
      <c r="AI18" s="96">
        <v>4</v>
      </c>
      <c r="AJ18" s="97">
        <v>3</v>
      </c>
      <c r="AK18" s="95">
        <v>1</v>
      </c>
      <c r="AL18" s="95">
        <v>3</v>
      </c>
      <c r="AM18" s="95">
        <v>1</v>
      </c>
      <c r="AN18" s="95">
        <v>2</v>
      </c>
      <c r="AO18" s="95">
        <v>6</v>
      </c>
      <c r="AP18" s="95">
        <v>4</v>
      </c>
      <c r="AQ18" s="95">
        <v>3</v>
      </c>
      <c r="AR18" s="96">
        <v>2</v>
      </c>
      <c r="AS18" s="9"/>
      <c r="AT18" s="104">
        <f>SUM(AA18:AR18)</f>
        <v>50</v>
      </c>
      <c r="AV18" s="120">
        <f>Y18+AT18</f>
        <v>90</v>
      </c>
      <c r="AX18" s="104">
        <f t="shared" si="0"/>
        <v>45</v>
      </c>
      <c r="AZ18" s="105">
        <f>COUNTIF(F18:AR18,1)</f>
        <v>6</v>
      </c>
    </row>
    <row r="19" spans="2:87" s="7" customFormat="1" ht="18" customHeight="1" x14ac:dyDescent="0.25">
      <c r="B19" s="98" t="s">
        <v>0</v>
      </c>
      <c r="C19" s="99" t="s">
        <v>68</v>
      </c>
      <c r="D19" s="106" t="s">
        <v>8</v>
      </c>
      <c r="E19" s="115"/>
      <c r="F19" s="116">
        <v>2</v>
      </c>
      <c r="G19" s="117">
        <v>2</v>
      </c>
      <c r="H19" s="117">
        <v>2</v>
      </c>
      <c r="I19" s="117">
        <v>7</v>
      </c>
      <c r="J19" s="117">
        <v>2</v>
      </c>
      <c r="K19" s="117">
        <v>2</v>
      </c>
      <c r="L19" s="117">
        <v>3</v>
      </c>
      <c r="M19" s="117">
        <v>4</v>
      </c>
      <c r="N19" s="118">
        <v>2</v>
      </c>
      <c r="O19" s="119">
        <v>2</v>
      </c>
      <c r="P19" s="117">
        <v>1</v>
      </c>
      <c r="Q19" s="117">
        <v>3</v>
      </c>
      <c r="R19" s="117">
        <v>1</v>
      </c>
      <c r="S19" s="117">
        <v>2</v>
      </c>
      <c r="T19" s="117">
        <v>3</v>
      </c>
      <c r="U19" s="117">
        <v>4</v>
      </c>
      <c r="V19" s="117">
        <v>3</v>
      </c>
      <c r="W19" s="118">
        <v>4</v>
      </c>
      <c r="X19" s="9"/>
      <c r="Y19" s="104">
        <f>SUM(F19:W19)</f>
        <v>49</v>
      </c>
      <c r="AA19" s="94">
        <v>2</v>
      </c>
      <c r="AB19" s="95">
        <v>1</v>
      </c>
      <c r="AC19" s="95">
        <v>2</v>
      </c>
      <c r="AD19" s="95">
        <v>3</v>
      </c>
      <c r="AE19" s="95">
        <v>2</v>
      </c>
      <c r="AF19" s="95">
        <v>2</v>
      </c>
      <c r="AG19" s="95">
        <v>3</v>
      </c>
      <c r="AH19" s="95">
        <v>5</v>
      </c>
      <c r="AI19" s="96">
        <v>5</v>
      </c>
      <c r="AJ19" s="97">
        <v>2</v>
      </c>
      <c r="AK19" s="95">
        <v>1</v>
      </c>
      <c r="AL19" s="95">
        <v>2</v>
      </c>
      <c r="AM19" s="95">
        <v>2</v>
      </c>
      <c r="AN19" s="95">
        <v>1</v>
      </c>
      <c r="AO19" s="95">
        <v>3</v>
      </c>
      <c r="AP19" s="95">
        <v>2</v>
      </c>
      <c r="AQ19" s="95">
        <v>3</v>
      </c>
      <c r="AR19" s="96">
        <v>1</v>
      </c>
      <c r="AS19" s="9"/>
      <c r="AT19" s="104">
        <f>SUM(AA19:AR19)</f>
        <v>42</v>
      </c>
      <c r="AV19" s="120">
        <f>Y19+AT19</f>
        <v>91</v>
      </c>
      <c r="AX19" s="104">
        <f t="shared" si="0"/>
        <v>45.5</v>
      </c>
      <c r="AZ19" s="105">
        <f>COUNTIF(F19:AR19,1)</f>
        <v>6</v>
      </c>
    </row>
    <row r="20" spans="2:87" s="7" customFormat="1" ht="18" customHeight="1" x14ac:dyDescent="0.25">
      <c r="B20" s="102" t="s">
        <v>70</v>
      </c>
      <c r="C20" s="103" t="s">
        <v>69</v>
      </c>
      <c r="D20" s="107" t="s">
        <v>8</v>
      </c>
      <c r="F20" s="94">
        <v>2</v>
      </c>
      <c r="G20" s="95">
        <v>1</v>
      </c>
      <c r="H20" s="95">
        <v>3</v>
      </c>
      <c r="I20" s="95">
        <v>4</v>
      </c>
      <c r="J20" s="95">
        <v>2</v>
      </c>
      <c r="K20" s="95">
        <v>4</v>
      </c>
      <c r="L20" s="95">
        <v>1</v>
      </c>
      <c r="M20" s="95">
        <v>2</v>
      </c>
      <c r="N20" s="96">
        <v>2</v>
      </c>
      <c r="O20" s="97">
        <v>2</v>
      </c>
      <c r="P20" s="95">
        <v>3</v>
      </c>
      <c r="Q20" s="95">
        <v>2</v>
      </c>
      <c r="R20" s="95">
        <v>2</v>
      </c>
      <c r="S20" s="95">
        <v>3</v>
      </c>
      <c r="T20" s="95">
        <v>2</v>
      </c>
      <c r="U20" s="95">
        <v>5</v>
      </c>
      <c r="V20" s="95">
        <v>3</v>
      </c>
      <c r="W20" s="96">
        <v>1</v>
      </c>
      <c r="X20" s="9"/>
      <c r="Y20" s="104">
        <f>SUM(F20:W20)</f>
        <v>44</v>
      </c>
      <c r="AA20" s="94">
        <v>2</v>
      </c>
      <c r="AB20" s="95">
        <v>2</v>
      </c>
      <c r="AC20" s="95">
        <v>4</v>
      </c>
      <c r="AD20" s="95">
        <v>1</v>
      </c>
      <c r="AE20" s="95">
        <v>5</v>
      </c>
      <c r="AF20" s="95">
        <v>2</v>
      </c>
      <c r="AG20" s="95">
        <v>6</v>
      </c>
      <c r="AH20" s="95">
        <v>2</v>
      </c>
      <c r="AI20" s="96">
        <v>2</v>
      </c>
      <c r="AJ20" s="97">
        <v>2</v>
      </c>
      <c r="AK20" s="95">
        <v>2</v>
      </c>
      <c r="AL20" s="95">
        <v>2</v>
      </c>
      <c r="AM20" s="95">
        <v>2</v>
      </c>
      <c r="AN20" s="95">
        <v>3</v>
      </c>
      <c r="AO20" s="95">
        <v>6</v>
      </c>
      <c r="AP20" s="95">
        <v>2</v>
      </c>
      <c r="AQ20" s="95">
        <v>1</v>
      </c>
      <c r="AR20" s="96">
        <v>1</v>
      </c>
      <c r="AS20" s="9"/>
      <c r="AT20" s="104">
        <f>SUM(AA20:AR20)</f>
        <v>47</v>
      </c>
      <c r="AV20" s="120">
        <f>Y20+AT20</f>
        <v>91</v>
      </c>
      <c r="AX20" s="104">
        <f t="shared" si="0"/>
        <v>45.5</v>
      </c>
      <c r="AZ20" s="105">
        <f>COUNTIF(F20:AR20,1)</f>
        <v>6</v>
      </c>
    </row>
    <row r="21" spans="2:87" s="7" customFormat="1" ht="18" customHeight="1" x14ac:dyDescent="0.25">
      <c r="B21" s="98" t="s">
        <v>15</v>
      </c>
      <c r="C21" s="99" t="s">
        <v>16</v>
      </c>
      <c r="D21" s="108" t="s">
        <v>9</v>
      </c>
      <c r="F21" s="94">
        <v>5</v>
      </c>
      <c r="G21" s="95">
        <v>3</v>
      </c>
      <c r="H21" s="95">
        <v>2</v>
      </c>
      <c r="I21" s="95">
        <v>2</v>
      </c>
      <c r="J21" s="95">
        <v>3</v>
      </c>
      <c r="K21" s="95">
        <v>2</v>
      </c>
      <c r="L21" s="95">
        <v>5</v>
      </c>
      <c r="M21" s="95">
        <v>5</v>
      </c>
      <c r="N21" s="96">
        <v>2</v>
      </c>
      <c r="O21" s="97">
        <v>1</v>
      </c>
      <c r="P21" s="95">
        <v>2</v>
      </c>
      <c r="Q21" s="95">
        <v>2</v>
      </c>
      <c r="R21" s="95">
        <v>2</v>
      </c>
      <c r="S21" s="95">
        <v>2</v>
      </c>
      <c r="T21" s="95">
        <v>4</v>
      </c>
      <c r="U21" s="95">
        <v>3</v>
      </c>
      <c r="V21" s="95">
        <v>2</v>
      </c>
      <c r="W21" s="96">
        <v>2</v>
      </c>
      <c r="X21" s="9"/>
      <c r="Y21" s="104">
        <f>SUM(F21:W21)</f>
        <v>49</v>
      </c>
      <c r="AA21" s="94">
        <v>1</v>
      </c>
      <c r="AB21" s="95">
        <v>2</v>
      </c>
      <c r="AC21" s="95">
        <v>3</v>
      </c>
      <c r="AD21" s="95">
        <v>2</v>
      </c>
      <c r="AE21" s="95">
        <v>3</v>
      </c>
      <c r="AF21" s="95">
        <v>4</v>
      </c>
      <c r="AG21" s="95">
        <v>1</v>
      </c>
      <c r="AH21" s="95">
        <v>2</v>
      </c>
      <c r="AI21" s="96">
        <v>5</v>
      </c>
      <c r="AJ21" s="97">
        <v>2</v>
      </c>
      <c r="AK21" s="95">
        <v>2</v>
      </c>
      <c r="AL21" s="95">
        <v>2</v>
      </c>
      <c r="AM21" s="95">
        <v>1</v>
      </c>
      <c r="AN21" s="95">
        <v>2</v>
      </c>
      <c r="AO21" s="95">
        <v>5</v>
      </c>
      <c r="AP21" s="95">
        <v>3</v>
      </c>
      <c r="AQ21" s="95">
        <v>2</v>
      </c>
      <c r="AR21" s="96">
        <v>1</v>
      </c>
      <c r="AS21" s="9"/>
      <c r="AT21" s="104">
        <f>SUM(AA21:AR21)</f>
        <v>43</v>
      </c>
      <c r="AV21" s="120">
        <f>Y21+AT21</f>
        <v>92</v>
      </c>
      <c r="AX21" s="104">
        <f t="shared" si="0"/>
        <v>46</v>
      </c>
      <c r="AZ21" s="105">
        <f>COUNTIF(F21:AR21,1)</f>
        <v>5</v>
      </c>
    </row>
    <row r="22" spans="2:87" s="7" customFormat="1" ht="18" customHeight="1" x14ac:dyDescent="0.25">
      <c r="B22" s="102" t="s">
        <v>6</v>
      </c>
      <c r="C22" s="103" t="s">
        <v>7</v>
      </c>
      <c r="D22" s="107" t="s">
        <v>8</v>
      </c>
      <c r="F22" s="94">
        <v>2</v>
      </c>
      <c r="G22" s="95">
        <v>1</v>
      </c>
      <c r="H22" s="95">
        <v>2</v>
      </c>
      <c r="I22" s="95">
        <v>2</v>
      </c>
      <c r="J22" s="95">
        <v>1</v>
      </c>
      <c r="K22" s="95">
        <v>2</v>
      </c>
      <c r="L22" s="95">
        <v>2</v>
      </c>
      <c r="M22" s="95">
        <v>2</v>
      </c>
      <c r="N22" s="96">
        <v>7</v>
      </c>
      <c r="O22" s="97">
        <v>2</v>
      </c>
      <c r="P22" s="95">
        <v>2</v>
      </c>
      <c r="Q22" s="95">
        <v>3</v>
      </c>
      <c r="R22" s="95">
        <v>2</v>
      </c>
      <c r="S22" s="95">
        <v>2</v>
      </c>
      <c r="T22" s="95">
        <v>3</v>
      </c>
      <c r="U22" s="95">
        <v>2</v>
      </c>
      <c r="V22" s="95">
        <v>2</v>
      </c>
      <c r="W22" s="96">
        <v>3</v>
      </c>
      <c r="X22" s="9"/>
      <c r="Y22" s="104">
        <f>SUM(F22:W22)</f>
        <v>42</v>
      </c>
      <c r="AA22" s="94">
        <v>1</v>
      </c>
      <c r="AB22" s="95">
        <v>2</v>
      </c>
      <c r="AC22" s="95">
        <v>5</v>
      </c>
      <c r="AD22" s="95">
        <v>7</v>
      </c>
      <c r="AE22" s="95">
        <v>2</v>
      </c>
      <c r="AF22" s="95">
        <v>2</v>
      </c>
      <c r="AG22" s="95">
        <v>3</v>
      </c>
      <c r="AH22" s="95">
        <v>2</v>
      </c>
      <c r="AI22" s="96">
        <v>6</v>
      </c>
      <c r="AJ22" s="97">
        <v>2</v>
      </c>
      <c r="AK22" s="95">
        <v>2</v>
      </c>
      <c r="AL22" s="95">
        <v>1</v>
      </c>
      <c r="AM22" s="95">
        <v>2</v>
      </c>
      <c r="AN22" s="95">
        <v>2</v>
      </c>
      <c r="AO22" s="95">
        <v>4</v>
      </c>
      <c r="AP22" s="95">
        <v>4</v>
      </c>
      <c r="AQ22" s="95">
        <v>3</v>
      </c>
      <c r="AR22" s="96">
        <v>1</v>
      </c>
      <c r="AS22" s="9"/>
      <c r="AT22" s="104">
        <f>SUM(AA22:AR22)</f>
        <v>51</v>
      </c>
      <c r="AV22" s="120">
        <f>Y22+AT22</f>
        <v>93</v>
      </c>
      <c r="AX22" s="104">
        <f t="shared" si="0"/>
        <v>46.5</v>
      </c>
      <c r="AZ22" s="105">
        <f>COUNTIF(F22:AR22,1)</f>
        <v>5</v>
      </c>
    </row>
    <row r="23" spans="2:87" s="7" customFormat="1" ht="18" customHeight="1" x14ac:dyDescent="0.25">
      <c r="B23" s="102" t="s">
        <v>4</v>
      </c>
      <c r="C23" s="103" t="s">
        <v>5</v>
      </c>
      <c r="D23" s="107" t="s">
        <v>8</v>
      </c>
      <c r="F23" s="94">
        <v>2</v>
      </c>
      <c r="G23" s="95">
        <v>2</v>
      </c>
      <c r="H23" s="95">
        <v>2</v>
      </c>
      <c r="I23" s="95">
        <v>2</v>
      </c>
      <c r="J23" s="95">
        <v>1</v>
      </c>
      <c r="K23" s="95">
        <v>3</v>
      </c>
      <c r="L23" s="95">
        <v>2</v>
      </c>
      <c r="M23" s="95">
        <v>2</v>
      </c>
      <c r="N23" s="96">
        <v>7</v>
      </c>
      <c r="O23" s="97">
        <v>2</v>
      </c>
      <c r="P23" s="95">
        <v>2</v>
      </c>
      <c r="Q23" s="95">
        <v>2</v>
      </c>
      <c r="R23" s="95">
        <v>2</v>
      </c>
      <c r="S23" s="95">
        <v>2</v>
      </c>
      <c r="T23" s="95">
        <v>3</v>
      </c>
      <c r="U23" s="95">
        <v>2</v>
      </c>
      <c r="V23" s="95">
        <v>6</v>
      </c>
      <c r="W23" s="96">
        <v>2</v>
      </c>
      <c r="X23" s="9"/>
      <c r="Y23" s="104">
        <f>SUM(F23:W23)</f>
        <v>46</v>
      </c>
      <c r="AA23" s="94">
        <v>2</v>
      </c>
      <c r="AB23" s="95">
        <v>1</v>
      </c>
      <c r="AC23" s="95">
        <v>4</v>
      </c>
      <c r="AD23" s="95">
        <v>3</v>
      </c>
      <c r="AE23" s="95">
        <v>1</v>
      </c>
      <c r="AF23" s="95">
        <v>2</v>
      </c>
      <c r="AG23" s="95">
        <v>3</v>
      </c>
      <c r="AH23" s="95">
        <v>6</v>
      </c>
      <c r="AI23" s="96">
        <v>5</v>
      </c>
      <c r="AJ23" s="97">
        <v>2</v>
      </c>
      <c r="AK23" s="95">
        <v>3</v>
      </c>
      <c r="AL23" s="95">
        <v>2</v>
      </c>
      <c r="AM23" s="95">
        <v>2</v>
      </c>
      <c r="AN23" s="95">
        <v>3</v>
      </c>
      <c r="AO23" s="95">
        <v>2</v>
      </c>
      <c r="AP23" s="95">
        <v>2</v>
      </c>
      <c r="AQ23" s="95">
        <v>3</v>
      </c>
      <c r="AR23" s="96">
        <v>5</v>
      </c>
      <c r="AS23" s="9"/>
      <c r="AT23" s="104">
        <f>SUM(AA23:AR23)</f>
        <v>51</v>
      </c>
      <c r="AV23" s="120">
        <f>Y23+AT23</f>
        <v>97</v>
      </c>
      <c r="AX23" s="104">
        <f t="shared" si="0"/>
        <v>48.5</v>
      </c>
      <c r="AZ23" s="105">
        <f>COUNTIF(F23:AR23,1)</f>
        <v>3</v>
      </c>
    </row>
    <row r="24" spans="2:87" s="7" customFormat="1" ht="18" customHeight="1" x14ac:dyDescent="0.25">
      <c r="B24" s="102" t="s">
        <v>2</v>
      </c>
      <c r="C24" s="103" t="s">
        <v>3</v>
      </c>
      <c r="D24" s="107" t="s">
        <v>8</v>
      </c>
      <c r="F24" s="94">
        <v>2</v>
      </c>
      <c r="G24" s="95">
        <v>2</v>
      </c>
      <c r="H24" s="95">
        <v>6</v>
      </c>
      <c r="I24" s="95">
        <v>4</v>
      </c>
      <c r="J24" s="95">
        <v>2</v>
      </c>
      <c r="K24" s="95">
        <v>2</v>
      </c>
      <c r="L24" s="95">
        <v>2</v>
      </c>
      <c r="M24" s="95">
        <v>4</v>
      </c>
      <c r="N24" s="96">
        <v>4</v>
      </c>
      <c r="O24" s="97">
        <v>2</v>
      </c>
      <c r="P24" s="95">
        <v>3</v>
      </c>
      <c r="Q24" s="95">
        <v>2</v>
      </c>
      <c r="R24" s="95">
        <v>2</v>
      </c>
      <c r="S24" s="95">
        <v>4</v>
      </c>
      <c r="T24" s="95">
        <v>4</v>
      </c>
      <c r="U24" s="95">
        <v>4</v>
      </c>
      <c r="V24" s="95">
        <v>5</v>
      </c>
      <c r="W24" s="96">
        <v>1</v>
      </c>
      <c r="X24" s="9"/>
      <c r="Y24" s="104">
        <f>SUM(F24:W24)</f>
        <v>55</v>
      </c>
      <c r="AA24" s="94">
        <v>2</v>
      </c>
      <c r="AB24" s="95">
        <v>3</v>
      </c>
      <c r="AC24" s="95">
        <v>5</v>
      </c>
      <c r="AD24" s="95">
        <v>2</v>
      </c>
      <c r="AE24" s="95">
        <v>2</v>
      </c>
      <c r="AF24" s="95">
        <v>2</v>
      </c>
      <c r="AG24" s="95">
        <v>3</v>
      </c>
      <c r="AH24" s="95">
        <v>2</v>
      </c>
      <c r="AI24" s="96">
        <v>2</v>
      </c>
      <c r="AJ24" s="97">
        <v>2</v>
      </c>
      <c r="AK24" s="95">
        <v>1</v>
      </c>
      <c r="AL24" s="95">
        <v>2</v>
      </c>
      <c r="AM24" s="95">
        <v>2</v>
      </c>
      <c r="AN24" s="95">
        <v>4</v>
      </c>
      <c r="AO24" s="95">
        <v>2</v>
      </c>
      <c r="AP24" s="95">
        <v>2</v>
      </c>
      <c r="AQ24" s="95">
        <v>2</v>
      </c>
      <c r="AR24" s="96">
        <v>2</v>
      </c>
      <c r="AS24" s="9"/>
      <c r="AT24" s="104">
        <f>SUM(AA24:AR24)</f>
        <v>42</v>
      </c>
      <c r="AV24" s="120">
        <f>Y24+AT24</f>
        <v>97</v>
      </c>
      <c r="AX24" s="104">
        <f t="shared" si="0"/>
        <v>48.5</v>
      </c>
      <c r="AZ24" s="105">
        <f>COUNTIF(F24:AR24,1)</f>
        <v>2</v>
      </c>
    </row>
    <row r="25" spans="2:87" s="7" customFormat="1" ht="18" customHeight="1" x14ac:dyDescent="0.25">
      <c r="B25" s="98" t="s">
        <v>12</v>
      </c>
      <c r="C25" s="99" t="s">
        <v>13</v>
      </c>
      <c r="D25" s="108" t="s">
        <v>9</v>
      </c>
      <c r="F25" s="94">
        <v>3</v>
      </c>
      <c r="G25" s="95">
        <v>2</v>
      </c>
      <c r="H25" s="95">
        <v>3</v>
      </c>
      <c r="I25" s="95">
        <v>2</v>
      </c>
      <c r="J25" s="95">
        <v>2</v>
      </c>
      <c r="K25" s="95">
        <v>4</v>
      </c>
      <c r="L25" s="95">
        <v>2</v>
      </c>
      <c r="M25" s="95">
        <v>4</v>
      </c>
      <c r="N25" s="96">
        <v>3</v>
      </c>
      <c r="O25" s="97">
        <v>2</v>
      </c>
      <c r="P25" s="95">
        <v>1</v>
      </c>
      <c r="Q25" s="95">
        <v>3</v>
      </c>
      <c r="R25" s="95">
        <v>2</v>
      </c>
      <c r="S25" s="95">
        <v>2</v>
      </c>
      <c r="T25" s="95">
        <v>4</v>
      </c>
      <c r="U25" s="95">
        <v>2</v>
      </c>
      <c r="V25" s="95">
        <v>5</v>
      </c>
      <c r="W25" s="96">
        <v>4</v>
      </c>
      <c r="X25" s="9"/>
      <c r="Y25" s="104">
        <f>SUM(F25:X25)</f>
        <v>50</v>
      </c>
      <c r="AA25" s="94">
        <v>2</v>
      </c>
      <c r="AB25" s="95">
        <v>3</v>
      </c>
      <c r="AC25" s="95">
        <v>3</v>
      </c>
      <c r="AD25" s="95">
        <v>4</v>
      </c>
      <c r="AE25" s="95">
        <v>2</v>
      </c>
      <c r="AF25" s="95">
        <v>2</v>
      </c>
      <c r="AG25" s="95">
        <v>2</v>
      </c>
      <c r="AH25" s="95">
        <v>7</v>
      </c>
      <c r="AI25" s="96">
        <v>3</v>
      </c>
      <c r="AJ25" s="97">
        <v>2</v>
      </c>
      <c r="AK25" s="95">
        <v>2</v>
      </c>
      <c r="AL25" s="95">
        <v>2</v>
      </c>
      <c r="AM25" s="95">
        <v>2</v>
      </c>
      <c r="AN25" s="95">
        <v>2</v>
      </c>
      <c r="AO25" s="95">
        <v>4</v>
      </c>
      <c r="AP25" s="95">
        <v>3</v>
      </c>
      <c r="AQ25" s="95">
        <v>3</v>
      </c>
      <c r="AR25" s="96">
        <v>1</v>
      </c>
      <c r="AS25" s="9"/>
      <c r="AT25" s="104">
        <f>SUM(AA25:AR25)</f>
        <v>49</v>
      </c>
      <c r="AV25" s="120">
        <f>Y25+AT25</f>
        <v>99</v>
      </c>
      <c r="AX25" s="104">
        <f t="shared" si="0"/>
        <v>49.5</v>
      </c>
      <c r="AZ25" s="105">
        <f>COUNTIF(F25:AR25,1)</f>
        <v>2</v>
      </c>
    </row>
    <row r="26" spans="2:87" s="2" customFormat="1" ht="18" customHeight="1" x14ac:dyDescent="0.25">
      <c r="B26" s="100" t="s">
        <v>25</v>
      </c>
      <c r="C26" s="101" t="s">
        <v>26</v>
      </c>
      <c r="D26" s="108" t="s">
        <v>9</v>
      </c>
      <c r="E26" s="7"/>
      <c r="F26" s="94">
        <v>4</v>
      </c>
      <c r="G26" s="95">
        <v>2</v>
      </c>
      <c r="H26" s="95">
        <v>3</v>
      </c>
      <c r="I26" s="95">
        <v>2</v>
      </c>
      <c r="J26" s="95">
        <v>4</v>
      </c>
      <c r="K26" s="95">
        <v>2</v>
      </c>
      <c r="L26" s="95">
        <v>2</v>
      </c>
      <c r="M26" s="95">
        <v>3</v>
      </c>
      <c r="N26" s="96">
        <v>5</v>
      </c>
      <c r="O26" s="97">
        <v>4</v>
      </c>
      <c r="P26" s="95">
        <v>1</v>
      </c>
      <c r="Q26" s="95">
        <v>2</v>
      </c>
      <c r="R26" s="95">
        <v>2</v>
      </c>
      <c r="S26" s="95">
        <v>2</v>
      </c>
      <c r="T26" s="95">
        <v>7</v>
      </c>
      <c r="U26" s="95">
        <v>4</v>
      </c>
      <c r="V26" s="95">
        <v>2</v>
      </c>
      <c r="W26" s="96">
        <v>6</v>
      </c>
      <c r="X26" s="9"/>
      <c r="Y26" s="105">
        <f>SUM(F26:W26)</f>
        <v>57</v>
      </c>
      <c r="Z26" s="7"/>
      <c r="AA26" s="94">
        <v>5</v>
      </c>
      <c r="AB26" s="95">
        <v>7</v>
      </c>
      <c r="AC26" s="95">
        <v>4</v>
      </c>
      <c r="AD26" s="95">
        <v>6</v>
      </c>
      <c r="AE26" s="95">
        <v>2</v>
      </c>
      <c r="AF26" s="95">
        <v>3</v>
      </c>
      <c r="AG26" s="95">
        <v>2</v>
      </c>
      <c r="AH26" s="95">
        <v>4</v>
      </c>
      <c r="AI26" s="96">
        <v>2</v>
      </c>
      <c r="AJ26" s="97">
        <v>2</v>
      </c>
      <c r="AK26" s="95">
        <v>3</v>
      </c>
      <c r="AL26" s="95">
        <v>2</v>
      </c>
      <c r="AM26" s="95">
        <v>3</v>
      </c>
      <c r="AN26" s="95">
        <v>4</v>
      </c>
      <c r="AO26" s="95">
        <v>6</v>
      </c>
      <c r="AP26" s="95">
        <v>4</v>
      </c>
      <c r="AQ26" s="95">
        <v>3</v>
      </c>
      <c r="AR26" s="96">
        <v>1</v>
      </c>
      <c r="AS26" s="9"/>
      <c r="AT26" s="105">
        <f>SUM(AA26:AR26)</f>
        <v>63</v>
      </c>
      <c r="AU26" s="7"/>
      <c r="AV26" s="124">
        <f>Y26+AT26</f>
        <v>120</v>
      </c>
      <c r="AW26" s="7"/>
      <c r="AX26" s="105">
        <f>AV26/2</f>
        <v>60</v>
      </c>
      <c r="AY26" s="7"/>
      <c r="AZ26" s="105">
        <f>COUNTIF(F26:AR26,1)</f>
        <v>2</v>
      </c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</row>
    <row r="27" spans="2:87" s="2" customFormat="1" ht="15" x14ac:dyDescent="0.25">
      <c r="AU27" s="7"/>
    </row>
    <row r="28" spans="2:87" s="7" customFormat="1" ht="18" customHeight="1" x14ac:dyDescent="0.25">
      <c r="B28" s="98" t="s">
        <v>78</v>
      </c>
      <c r="C28" s="99" t="s">
        <v>14</v>
      </c>
      <c r="D28" s="108" t="s">
        <v>9</v>
      </c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94">
        <v>5</v>
      </c>
      <c r="AB28" s="95">
        <v>2</v>
      </c>
      <c r="AC28" s="95">
        <v>1</v>
      </c>
      <c r="AD28" s="95">
        <v>4</v>
      </c>
      <c r="AE28" s="95">
        <v>3</v>
      </c>
      <c r="AF28" s="95">
        <v>2</v>
      </c>
      <c r="AG28" s="95">
        <v>4</v>
      </c>
      <c r="AH28" s="95">
        <v>4</v>
      </c>
      <c r="AI28" s="96">
        <v>3</v>
      </c>
      <c r="AJ28" s="97">
        <v>2</v>
      </c>
      <c r="AK28" s="95">
        <v>3</v>
      </c>
      <c r="AL28" s="95">
        <v>3</v>
      </c>
      <c r="AM28" s="95">
        <v>2</v>
      </c>
      <c r="AN28" s="95">
        <v>1</v>
      </c>
      <c r="AO28" s="95">
        <v>5</v>
      </c>
      <c r="AP28" s="95">
        <v>2</v>
      </c>
      <c r="AQ28" s="95">
        <v>2</v>
      </c>
      <c r="AR28" s="96">
        <v>2</v>
      </c>
      <c r="AS28" s="129"/>
      <c r="AT28" s="105">
        <f>SUM(AA28:AR28)</f>
        <v>50</v>
      </c>
      <c r="AU28" s="128"/>
      <c r="AV28" s="128"/>
      <c r="AW28" s="128"/>
      <c r="AX28" s="128"/>
      <c r="AY28" s="128"/>
      <c r="AZ28" s="130"/>
    </row>
    <row r="29" spans="2:87" s="7" customFormat="1" ht="18" customHeight="1" x14ac:dyDescent="0.25">
      <c r="B29" s="98" t="s">
        <v>81</v>
      </c>
      <c r="C29" s="99" t="s">
        <v>11</v>
      </c>
      <c r="D29" s="108" t="s">
        <v>9</v>
      </c>
      <c r="F29" s="94">
        <v>3</v>
      </c>
      <c r="G29" s="95">
        <v>1</v>
      </c>
      <c r="H29" s="95">
        <v>5</v>
      </c>
      <c r="I29" s="95">
        <v>2</v>
      </c>
      <c r="J29" s="95">
        <v>3</v>
      </c>
      <c r="K29" s="95">
        <v>3</v>
      </c>
      <c r="L29" s="95">
        <v>4</v>
      </c>
      <c r="M29" s="95">
        <v>5</v>
      </c>
      <c r="N29" s="96">
        <v>7</v>
      </c>
      <c r="O29" s="97">
        <v>2</v>
      </c>
      <c r="P29" s="95">
        <v>2</v>
      </c>
      <c r="Q29" s="95">
        <v>2</v>
      </c>
      <c r="R29" s="95">
        <v>3</v>
      </c>
      <c r="S29" s="95">
        <v>2</v>
      </c>
      <c r="T29" s="95">
        <v>2</v>
      </c>
      <c r="U29" s="95">
        <v>3</v>
      </c>
      <c r="V29" s="95">
        <v>2</v>
      </c>
      <c r="W29" s="96">
        <v>7</v>
      </c>
      <c r="X29" s="131"/>
      <c r="Y29" s="105">
        <f>SUM(F29:W29)</f>
        <v>58</v>
      </c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24">
        <f>Y29+AT28</f>
        <v>108</v>
      </c>
      <c r="AW29" s="132"/>
      <c r="AX29" s="105">
        <f t="shared" ref="AX29" si="1">AV29/2</f>
        <v>54</v>
      </c>
      <c r="AY29" s="132"/>
      <c r="AZ29" s="105">
        <f>COUNTIF(F28:AR29,1)</f>
        <v>3</v>
      </c>
    </row>
    <row r="30" spans="2:87" s="2" customFormat="1" ht="15" x14ac:dyDescent="0.25"/>
  </sheetData>
  <sortState ref="B14:CG28">
    <sortCondition ref="AV14:AV28"/>
  </sortState>
  <conditionalFormatting sqref="AX14:AX26 Y14:Y26 Y29 AT14:AT26 AT28">
    <cfRule type="cellIs" dxfId="12" priority="29" operator="between">
      <formula>18</formula>
      <formula>24</formula>
    </cfRule>
    <cfRule type="cellIs" dxfId="11" priority="30" operator="between">
      <formula>25</formula>
      <formula>29</formula>
    </cfRule>
    <cfRule type="cellIs" dxfId="10" priority="31" operator="between">
      <formula>30</formula>
      <formula>35</formula>
    </cfRule>
  </conditionalFormatting>
  <conditionalFormatting sqref="F14:W18 F20:W26 F29:W29 AA14:AR26 AA28:AR28">
    <cfRule type="cellIs" dxfId="9" priority="24" operator="equal">
      <formula>7</formula>
    </cfRule>
    <cfRule type="cellIs" dxfId="8" priority="25" operator="equal">
      <formula>1</formula>
    </cfRule>
  </conditionalFormatting>
  <conditionalFormatting sqref="F19:W19">
    <cfRule type="cellIs" dxfId="7" priority="14" operator="equal">
      <formula>7</formula>
    </cfRule>
    <cfRule type="cellIs" dxfId="6" priority="15" operator="equal">
      <formula>1</formula>
    </cfRule>
  </conditionalFormatting>
  <conditionalFormatting sqref="AV14:AV26 AV29">
    <cfRule type="cellIs" dxfId="5" priority="7" operator="between">
      <formula>36</formula>
      <formula>49</formula>
    </cfRule>
    <cfRule type="cellIs" dxfId="4" priority="8" operator="between">
      <formula>50</formula>
      <formula>59</formula>
    </cfRule>
    <cfRule type="cellIs" dxfId="3" priority="9" operator="between">
      <formula>60</formula>
      <formula>71</formula>
    </cfRule>
  </conditionalFormatting>
  <conditionalFormatting sqref="AX29">
    <cfRule type="cellIs" dxfId="2" priority="1" operator="between">
      <formula>18</formula>
      <formula>24</formula>
    </cfRule>
    <cfRule type="cellIs" dxfId="1" priority="2" operator="between">
      <formula>25</formula>
      <formula>29</formula>
    </cfRule>
    <cfRule type="cellIs" dxfId="0" priority="3" operator="between">
      <formula>30</formula>
      <formula>35</formula>
    </cfRule>
  </conditionalFormatting>
  <dataValidations count="1">
    <dataValidation type="list" allowBlank="1" showInputMessage="1" showErrorMessage="1" sqref="AA28:AR28 F14:W25 AA26:AR26 AA14:AR25 F29:W29 F26:W26">
      <formula1>"1,2,3,4,5,6,7"</formula1>
    </dataValidation>
  </dataValidations>
  <pageMargins left="0.36" right="0.25" top="0.39" bottom="0.41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Ausschreibung</vt:lpstr>
      <vt:lpstr>Teilnehmer</vt:lpstr>
      <vt:lpstr>Wettkampf-Dokumentation</vt:lpstr>
      <vt:lpstr>Einzelergebnisse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</dc:creator>
  <cp:lastModifiedBy>mip</cp:lastModifiedBy>
  <cp:lastPrinted>2017-10-15T14:30:43Z</cp:lastPrinted>
  <dcterms:created xsi:type="dcterms:W3CDTF">2017-08-09T06:46:23Z</dcterms:created>
  <dcterms:modified xsi:type="dcterms:W3CDTF">2017-10-15T14:42:22Z</dcterms:modified>
</cp:coreProperties>
</file>